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08" windowHeight="5136" activeTab="4"/>
  </bookViews>
  <sheets>
    <sheet name="Ann 7" sheetId="1" r:id="rId1"/>
    <sheet name="Ann 8" sheetId="2" r:id="rId2"/>
    <sheet name="Ann 9" sheetId="3" r:id="rId3"/>
    <sheet name="Ann 10" sheetId="4" r:id="rId4"/>
    <sheet name="Ann 11" sheetId="5" r:id="rId5"/>
    <sheet name="Ann 12" sheetId="6" r:id="rId6"/>
  </sheets>
  <definedNames>
    <definedName name="_xlnm.Print_Area" localSheetId="3">'Ann 10'!$A$1:$K$348</definedName>
    <definedName name="_xlnm.Print_Area" localSheetId="1">'Ann 8'!$A$1:$K$974</definedName>
    <definedName name="_xlnm.Print_Area" localSheetId="2">'Ann 9'!$A$1:$L$974</definedName>
    <definedName name="_xlnm.Print_Titles" localSheetId="3">'Ann 10'!$4:$4</definedName>
    <definedName name="_xlnm.Print_Titles" localSheetId="4">'Ann 11'!$4:$4</definedName>
    <definedName name="_xlnm.Print_Titles" localSheetId="0">'Ann 7'!$5:$5</definedName>
    <definedName name="_xlnm.Print_Titles" localSheetId="1">'Ann 8'!$4:$4</definedName>
    <definedName name="_xlnm.Print_Titles" localSheetId="2">'Ann 9'!$4:$4</definedName>
  </definedNames>
  <calcPr fullCalcOnLoad="1"/>
</workbook>
</file>

<file path=xl/sharedStrings.xml><?xml version="1.0" encoding="utf-8"?>
<sst xmlns="http://schemas.openxmlformats.org/spreadsheetml/2006/main" count="5047" uniqueCount="394">
  <si>
    <t>DISTRICT</t>
  </si>
  <si>
    <t>TALUKA</t>
  </si>
  <si>
    <t>THANE</t>
  </si>
  <si>
    <t>HARDROCK</t>
  </si>
  <si>
    <t>KALYAN</t>
  </si>
  <si>
    <t>MURBAD</t>
  </si>
  <si>
    <t>ULHASNAGAR</t>
  </si>
  <si>
    <t>BHIVANDI</t>
  </si>
  <si>
    <t>SHAHAPUR</t>
  </si>
  <si>
    <t>WADA</t>
  </si>
  <si>
    <t>VASAI</t>
  </si>
  <si>
    <t>DAHANU</t>
  </si>
  <si>
    <t>PALGHAR</t>
  </si>
  <si>
    <t>JAWHAR</t>
  </si>
  <si>
    <t>TALASARI</t>
  </si>
  <si>
    <t>MOKHADA</t>
  </si>
  <si>
    <t>RAIGAD</t>
  </si>
  <si>
    <t>ALIBAG</t>
  </si>
  <si>
    <t>PANVEL</t>
  </si>
  <si>
    <t>URAN</t>
  </si>
  <si>
    <t>KARJAT</t>
  </si>
  <si>
    <t>KHALAPUR</t>
  </si>
  <si>
    <t>PEN</t>
  </si>
  <si>
    <t>SUDHAGAD</t>
  </si>
  <si>
    <t>MAHAD</t>
  </si>
  <si>
    <t>ROHA</t>
  </si>
  <si>
    <t>MANGAON</t>
  </si>
  <si>
    <t>POLADPUR</t>
  </si>
  <si>
    <t>MHASALA</t>
  </si>
  <si>
    <t>SHRIWARDHAN</t>
  </si>
  <si>
    <t>MURUD</t>
  </si>
  <si>
    <t>RATNAGIRI</t>
  </si>
  <si>
    <t>LANJA</t>
  </si>
  <si>
    <t>RAJAPUR</t>
  </si>
  <si>
    <t>DAPOLI</t>
  </si>
  <si>
    <t>MANDANGAD</t>
  </si>
  <si>
    <t>CHIPLUN</t>
  </si>
  <si>
    <t>KHED</t>
  </si>
  <si>
    <t>SANGAMESHWAR</t>
  </si>
  <si>
    <t>GUHAGAR</t>
  </si>
  <si>
    <t>SINDHUDURG</t>
  </si>
  <si>
    <t>KANKAVALI</t>
  </si>
  <si>
    <t>VAIBHAVVWADI</t>
  </si>
  <si>
    <t>DEVGAD</t>
  </si>
  <si>
    <t>MALWAN</t>
  </si>
  <si>
    <t>SAWANTWADI</t>
  </si>
  <si>
    <t>KUDAL</t>
  </si>
  <si>
    <t>VENGURLA</t>
  </si>
  <si>
    <t>DOUDAMARG</t>
  </si>
  <si>
    <t>NASHIK</t>
  </si>
  <si>
    <t>NASIK</t>
  </si>
  <si>
    <t>PETH</t>
  </si>
  <si>
    <t>DINDORI</t>
  </si>
  <si>
    <t>SURGANA</t>
  </si>
  <si>
    <t>KALWAN</t>
  </si>
  <si>
    <t>IGATPURI</t>
  </si>
  <si>
    <t>NIPHAD</t>
  </si>
  <si>
    <t>SINNAR</t>
  </si>
  <si>
    <t>YEOLA</t>
  </si>
  <si>
    <t>CHANDWAD</t>
  </si>
  <si>
    <t>MALEGAON</t>
  </si>
  <si>
    <t>BAGLAN SATANA</t>
  </si>
  <si>
    <t>NANDGAON</t>
  </si>
  <si>
    <t>DHULE</t>
  </si>
  <si>
    <t>SAKRI</t>
  </si>
  <si>
    <t>SINDKHEDA</t>
  </si>
  <si>
    <t>NANDURBAR</t>
  </si>
  <si>
    <t>NAWAPUR</t>
  </si>
  <si>
    <t>TALODA</t>
  </si>
  <si>
    <t>SHAHADA</t>
  </si>
  <si>
    <t>SHIRPUR</t>
  </si>
  <si>
    <t>AKKALKUVA</t>
  </si>
  <si>
    <t>AKRANI</t>
  </si>
  <si>
    <t>JALGAON</t>
  </si>
  <si>
    <t>ALLUVIUM</t>
  </si>
  <si>
    <t>YAWAL</t>
  </si>
  <si>
    <t>RAVER</t>
  </si>
  <si>
    <t>MUKTAINAGAR</t>
  </si>
  <si>
    <t>BHUSAWAL</t>
  </si>
  <si>
    <t>CHALISGAON</t>
  </si>
  <si>
    <t>PACHORA</t>
  </si>
  <si>
    <t>JAMNER</t>
  </si>
  <si>
    <t>BHADGAON</t>
  </si>
  <si>
    <t>AMALNER</t>
  </si>
  <si>
    <t>PAROLA</t>
  </si>
  <si>
    <t>CHOPDA</t>
  </si>
  <si>
    <t>ERANDOL</t>
  </si>
  <si>
    <t>AHMEDNAGAR</t>
  </si>
  <si>
    <t>AKOLA</t>
  </si>
  <si>
    <t>SANGAMNER</t>
  </si>
  <si>
    <t>SHRIRAMPUR</t>
  </si>
  <si>
    <t>KOPARGAON</t>
  </si>
  <si>
    <t>RAHURI</t>
  </si>
  <si>
    <t>NEWASA</t>
  </si>
  <si>
    <t>SHEVGAON</t>
  </si>
  <si>
    <t>PATHARDI</t>
  </si>
  <si>
    <t>PARNER</t>
  </si>
  <si>
    <t>SHRIGONDA</t>
  </si>
  <si>
    <t>JAMKHED</t>
  </si>
  <si>
    <t>NAGAR</t>
  </si>
  <si>
    <t>PUNE</t>
  </si>
  <si>
    <t>MAVAL</t>
  </si>
  <si>
    <t>MULSHI</t>
  </si>
  <si>
    <t>VELHE</t>
  </si>
  <si>
    <t>BHOR</t>
  </si>
  <si>
    <t>HAVELI</t>
  </si>
  <si>
    <t>BARAMATI</t>
  </si>
  <si>
    <t>INDAPUR</t>
  </si>
  <si>
    <t>PURANDHAR</t>
  </si>
  <si>
    <t>DAUND</t>
  </si>
  <si>
    <t>JUNNAR</t>
  </si>
  <si>
    <t>AMBEGAON</t>
  </si>
  <si>
    <t>SHIRUR</t>
  </si>
  <si>
    <t>SOLAPUR</t>
  </si>
  <si>
    <t>N.SOLAPUR</t>
  </si>
  <si>
    <t>S.SOLAPUR</t>
  </si>
  <si>
    <t>BARSHI</t>
  </si>
  <si>
    <t>AKKALKOT</t>
  </si>
  <si>
    <t>PANDHARPUR</t>
  </si>
  <si>
    <t>MALSHIRAS</t>
  </si>
  <si>
    <t>SANGOLA</t>
  </si>
  <si>
    <t>MANGALWEDHA</t>
  </si>
  <si>
    <t>MADHA</t>
  </si>
  <si>
    <t>MOHOL</t>
  </si>
  <si>
    <t>KARMALA</t>
  </si>
  <si>
    <t>KOLHAPUR</t>
  </si>
  <si>
    <t>HATKANANGALE</t>
  </si>
  <si>
    <t>KARVIR</t>
  </si>
  <si>
    <t>KAGAL</t>
  </si>
  <si>
    <t>SHIROL</t>
  </si>
  <si>
    <t>GADHINGLAJ</t>
  </si>
  <si>
    <t>AJARA</t>
  </si>
  <si>
    <t>CHANDGAD</t>
  </si>
  <si>
    <t>BHUDARGAD</t>
  </si>
  <si>
    <t>SHAHUWADI</t>
  </si>
  <si>
    <t>PANHALA</t>
  </si>
  <si>
    <t>GAGANBAWADA</t>
  </si>
  <si>
    <t>RADHANAGARI</t>
  </si>
  <si>
    <t>SANGLI</t>
  </si>
  <si>
    <t>MIRAJ</t>
  </si>
  <si>
    <t>KAVATHE MAHANKAL</t>
  </si>
  <si>
    <t>JAT</t>
  </si>
  <si>
    <t>TASGAON</t>
  </si>
  <si>
    <t>WALWA</t>
  </si>
  <si>
    <t>KHANAPUR</t>
  </si>
  <si>
    <t>SHIRALA</t>
  </si>
  <si>
    <t>ATPADI</t>
  </si>
  <si>
    <t>PALUS</t>
  </si>
  <si>
    <t>SATARA</t>
  </si>
  <si>
    <t>KOREGAON</t>
  </si>
  <si>
    <t>KARAD</t>
  </si>
  <si>
    <t>PATAN</t>
  </si>
  <si>
    <t>JAOLI</t>
  </si>
  <si>
    <t>PHALTAN</t>
  </si>
  <si>
    <t>MAN</t>
  </si>
  <si>
    <t>KHATAV</t>
  </si>
  <si>
    <t>KHANDALA</t>
  </si>
  <si>
    <t>MAHABALESHWAR</t>
  </si>
  <si>
    <t>WAI</t>
  </si>
  <si>
    <t>AURANGABAD</t>
  </si>
  <si>
    <t>PAITHAN</t>
  </si>
  <si>
    <t>SILLOD</t>
  </si>
  <si>
    <t>SOYEGAON</t>
  </si>
  <si>
    <t>VAIJAPUR</t>
  </si>
  <si>
    <t>KANNAD</t>
  </si>
  <si>
    <t>KHULDABAD</t>
  </si>
  <si>
    <t>GANGAPUR</t>
  </si>
  <si>
    <t>JALNA</t>
  </si>
  <si>
    <t>BHOKARDAN</t>
  </si>
  <si>
    <t>JAFRABAD</t>
  </si>
  <si>
    <t>AMBAD</t>
  </si>
  <si>
    <t>PARTUR</t>
  </si>
  <si>
    <t>MANTHA</t>
  </si>
  <si>
    <t>BADNAPUR</t>
  </si>
  <si>
    <t>GHAT SAWANGI</t>
  </si>
  <si>
    <t>BEED</t>
  </si>
  <si>
    <t>GEVRAI</t>
  </si>
  <si>
    <t>PATODA</t>
  </si>
  <si>
    <t>ASHTI</t>
  </si>
  <si>
    <t>AMBEJOGAI</t>
  </si>
  <si>
    <t>MAJALGAON</t>
  </si>
  <si>
    <t>KAIJ</t>
  </si>
  <si>
    <t>PARBHANI</t>
  </si>
  <si>
    <t>PATHARI</t>
  </si>
  <si>
    <t>GANGAKHED</t>
  </si>
  <si>
    <t>JINTUR</t>
  </si>
  <si>
    <t>PURNA</t>
  </si>
  <si>
    <t>SELU</t>
  </si>
  <si>
    <t>PALAM</t>
  </si>
  <si>
    <t>HINGOLI</t>
  </si>
  <si>
    <t>KALAMNURI</t>
  </si>
  <si>
    <t>BASMATH</t>
  </si>
  <si>
    <t>AUNDHA</t>
  </si>
  <si>
    <t>SENGAON</t>
  </si>
  <si>
    <t>NANDED</t>
  </si>
  <si>
    <t>KINWAT</t>
  </si>
  <si>
    <t>HADGAON</t>
  </si>
  <si>
    <t>BHOKAR</t>
  </si>
  <si>
    <t>DEGLOOR</t>
  </si>
  <si>
    <t>MUKHED</t>
  </si>
  <si>
    <t>KANDHAR</t>
  </si>
  <si>
    <t>BILOLI</t>
  </si>
  <si>
    <t>OSMANABAD</t>
  </si>
  <si>
    <t>TULJAPUR</t>
  </si>
  <si>
    <t>OMERGA</t>
  </si>
  <si>
    <t>BHOOM</t>
  </si>
  <si>
    <t>KALAMB</t>
  </si>
  <si>
    <t>PARANDA</t>
  </si>
  <si>
    <t>LATUR</t>
  </si>
  <si>
    <t>AUSA</t>
  </si>
  <si>
    <t>UDGIR</t>
  </si>
  <si>
    <t>AHMEDPUR</t>
  </si>
  <si>
    <t>NILANGA</t>
  </si>
  <si>
    <t>CHAKUR</t>
  </si>
  <si>
    <t>RENAPUR</t>
  </si>
  <si>
    <t>AMRAVATI</t>
  </si>
  <si>
    <t>BHATKULI</t>
  </si>
  <si>
    <t>ACHLAPUR</t>
  </si>
  <si>
    <t>CHANDUR BAZAR</t>
  </si>
  <si>
    <t>MORSHI</t>
  </si>
  <si>
    <t>WARUD</t>
  </si>
  <si>
    <t>DARYAPUR</t>
  </si>
  <si>
    <t>ANJANGAON SURJI</t>
  </si>
  <si>
    <t>CHANDUR RAILWAY</t>
  </si>
  <si>
    <t>DHARNI</t>
  </si>
  <si>
    <t>CHIKHALDARA</t>
  </si>
  <si>
    <t>TIWSA</t>
  </si>
  <si>
    <t>DHAMANGAON RAILWAY</t>
  </si>
  <si>
    <t>YEOTMAL</t>
  </si>
  <si>
    <t>WANI</t>
  </si>
  <si>
    <t>MAREGAON</t>
  </si>
  <si>
    <t>PANDHARKAVADA</t>
  </si>
  <si>
    <t>GHATANJI</t>
  </si>
  <si>
    <t>RALEGAON</t>
  </si>
  <si>
    <t>BABULGAON</t>
  </si>
  <si>
    <t>DARAVHA</t>
  </si>
  <si>
    <t>NER</t>
  </si>
  <si>
    <t>DIGRAS</t>
  </si>
  <si>
    <t>PUSAD</t>
  </si>
  <si>
    <t>MAHAGAON</t>
  </si>
  <si>
    <t>OMARKHED</t>
  </si>
  <si>
    <t>ZARA ZAMANI</t>
  </si>
  <si>
    <t>ARNI</t>
  </si>
  <si>
    <t>BULDHANA</t>
  </si>
  <si>
    <t>CHIKHALI</t>
  </si>
  <si>
    <t>DEULGAON RAJA</t>
  </si>
  <si>
    <t>MALAKAPUR</t>
  </si>
  <si>
    <t>NANDURA</t>
  </si>
  <si>
    <t>MOTALA</t>
  </si>
  <si>
    <t>KHAMGAON</t>
  </si>
  <si>
    <t>SHEGAON</t>
  </si>
  <si>
    <t>SANGRAMPUR</t>
  </si>
  <si>
    <t>MEHKAR</t>
  </si>
  <si>
    <t>LONAR</t>
  </si>
  <si>
    <t>S'INDKHED  RAJA</t>
  </si>
  <si>
    <t>BARSI TAKLI</t>
  </si>
  <si>
    <t>AKOT</t>
  </si>
  <si>
    <t>TELHARA</t>
  </si>
  <si>
    <t>BALAPUR</t>
  </si>
  <si>
    <t>PATUR</t>
  </si>
  <si>
    <t>MURTIZAPUR</t>
  </si>
  <si>
    <t>NAGPUR</t>
  </si>
  <si>
    <t>KAMTEE</t>
  </si>
  <si>
    <t>HINGANA</t>
  </si>
  <si>
    <t>KATOL</t>
  </si>
  <si>
    <t>NARKHED</t>
  </si>
  <si>
    <t>SAONER</t>
  </si>
  <si>
    <t>KALAMESHWAR</t>
  </si>
  <si>
    <t>RAMTEK</t>
  </si>
  <si>
    <t>PARSHIONI</t>
  </si>
  <si>
    <t>MOUDA</t>
  </si>
  <si>
    <t>UMRED</t>
  </si>
  <si>
    <t>BHIWAPUR</t>
  </si>
  <si>
    <t>KUHI</t>
  </si>
  <si>
    <t>BHANDARA</t>
  </si>
  <si>
    <t>MOHADI</t>
  </si>
  <si>
    <t>TUMSAR</t>
  </si>
  <si>
    <t>PAUNI</t>
  </si>
  <si>
    <t>SAKOLI</t>
  </si>
  <si>
    <t>LAKHANDUR</t>
  </si>
  <si>
    <t>WARDHA</t>
  </si>
  <si>
    <t>SELOO</t>
  </si>
  <si>
    <t>DEOLI</t>
  </si>
  <si>
    <t>HINGANGHAT</t>
  </si>
  <si>
    <t>SAMUDRAPUR</t>
  </si>
  <si>
    <t>ARVI</t>
  </si>
  <si>
    <t>KARANJA</t>
  </si>
  <si>
    <t>CHANDRAPUR</t>
  </si>
  <si>
    <t>MUL</t>
  </si>
  <si>
    <t>GONDPIPRI</t>
  </si>
  <si>
    <t>WARORA</t>
  </si>
  <si>
    <t>BHADRAVATI</t>
  </si>
  <si>
    <t>CHIMMUR</t>
  </si>
  <si>
    <t>BRAHMAPURI</t>
  </si>
  <si>
    <t>SINDEWALI</t>
  </si>
  <si>
    <t>NAGBHIND</t>
  </si>
  <si>
    <t>RAJURA</t>
  </si>
  <si>
    <t>GADCHIROLI</t>
  </si>
  <si>
    <t>ARMORI</t>
  </si>
  <si>
    <t>CHAMORSHI</t>
  </si>
  <si>
    <t>DHANORA</t>
  </si>
  <si>
    <t>KURKHEDA</t>
  </si>
  <si>
    <t>SORONCHA</t>
  </si>
  <si>
    <t>AHERI</t>
  </si>
  <si>
    <t>ETAPALLI</t>
  </si>
  <si>
    <t>WADSA</t>
  </si>
  <si>
    <t>MULCHERA</t>
  </si>
  <si>
    <t>KORCHI</t>
  </si>
  <si>
    <t>BHAMRAGAD</t>
  </si>
  <si>
    <t>WASHIM</t>
  </si>
  <si>
    <t>RAISED</t>
  </si>
  <si>
    <t>MANGRULPIR</t>
  </si>
  <si>
    <t>MANORA</t>
  </si>
  <si>
    <t>GONDIA</t>
  </si>
  <si>
    <t>TIRORA</t>
  </si>
  <si>
    <t>AMGAON</t>
  </si>
  <si>
    <t>GOREGAON</t>
  </si>
  <si>
    <t>SALEKASA</t>
  </si>
  <si>
    <t>DEORI</t>
  </si>
  <si>
    <t>ARJUNI MOREGAON</t>
  </si>
  <si>
    <t>SADAK ARJUNI</t>
  </si>
  <si>
    <t>Name of Groundwater Assessment  Unit</t>
  </si>
  <si>
    <t>Type of rock formation</t>
  </si>
  <si>
    <t>Assessment Area</t>
  </si>
  <si>
    <t xml:space="preserve">Total </t>
  </si>
  <si>
    <t xml:space="preserve">Assessment </t>
  </si>
  <si>
    <t xml:space="preserve">Command   </t>
  </si>
  <si>
    <t xml:space="preserve">Non-Command </t>
  </si>
  <si>
    <t xml:space="preserve">Poor quality  </t>
  </si>
  <si>
    <t>Taluka</t>
  </si>
  <si>
    <t xml:space="preserve">District  </t>
  </si>
  <si>
    <t>Sr. No.</t>
  </si>
  <si>
    <t>NON COMMAND</t>
  </si>
  <si>
    <t>COMMAND</t>
  </si>
  <si>
    <t>Recharge from rainfall during monsoon season</t>
  </si>
  <si>
    <t>Area Type</t>
  </si>
  <si>
    <t>Recharge from other sources during monsoon season</t>
  </si>
  <si>
    <t>Recharge from rainfall during non-monsoon season</t>
  </si>
  <si>
    <t>Recharge from other sources during non-monsoon season</t>
  </si>
  <si>
    <t>Total Annual Groundwater Recharge (4+5+6+7)</t>
  </si>
  <si>
    <t>Natural Discharge during non-monsoon season</t>
  </si>
  <si>
    <t>Net Annual Groundwater Availability       (8-9)</t>
  </si>
  <si>
    <t>TOTAL</t>
  </si>
  <si>
    <t>Existing Gross Groundwater Draft for Irrigation</t>
  </si>
  <si>
    <t>Existing Gross Groundwater Draft for Domestic &amp; Industrial water Supply</t>
  </si>
  <si>
    <t>Allocation for domestic &amp; industrial requirement supply upto nest 25 years</t>
  </si>
  <si>
    <t>Existing Gross Groundwater Draft for All uses       (11+12)</t>
  </si>
  <si>
    <t>Stage of Groundwater Development  {(13/10)*100} (%)</t>
  </si>
  <si>
    <t>Net Annual Ground water Availability</t>
  </si>
  <si>
    <t>GDFT_DOM</t>
  </si>
  <si>
    <t>DEV_STAGE</t>
  </si>
  <si>
    <t>SumOfNET GW AVAIL</t>
  </si>
  <si>
    <t>Draft</t>
  </si>
  <si>
    <t>AvgOfTREND PRML</t>
  </si>
  <si>
    <t>AvgOfTREND PSML</t>
  </si>
  <si>
    <t>YES</t>
  </si>
  <si>
    <t>NO</t>
  </si>
  <si>
    <t>SAFE</t>
  </si>
  <si>
    <t>SEMI CRITICAL</t>
  </si>
  <si>
    <t>OVER EXPLOITED</t>
  </si>
  <si>
    <t>CRITICAL</t>
  </si>
  <si>
    <t>District</t>
  </si>
  <si>
    <t>Is there a significant decline of pre-monsoon water table levels (Yes/No)</t>
  </si>
  <si>
    <t>Is there a significant decline of post-monsoon water table levels (Yes/No)</t>
  </si>
  <si>
    <t>Categorization for future groundwater development (Safe/Semi-Critical/Critical/Over-exploited)</t>
  </si>
  <si>
    <t>Stage of Groundwater Development %</t>
  </si>
  <si>
    <t xml:space="preserve"> </t>
  </si>
  <si>
    <t>Total Maharashtra</t>
  </si>
  <si>
    <t>GDFT_IRRG</t>
  </si>
  <si>
    <t>Recharge from rainfall &amp; other sources, if any during monsoon season</t>
  </si>
  <si>
    <t>Recharge from rainfall &amp; other sources, if any during non-monsoon season</t>
  </si>
  <si>
    <t>Total Annual Groundwater Recharge (3+4)</t>
  </si>
  <si>
    <t>Natural Discharge during non-monsoon period</t>
  </si>
  <si>
    <t>Existing Gross Groundwater Draft, if any</t>
  </si>
  <si>
    <t>Net Groundwater availability for future use (7-8)</t>
  </si>
  <si>
    <t>Information included in TABLE IVA</t>
  </si>
  <si>
    <t>Net annual groundwater availability (5-6)</t>
  </si>
  <si>
    <t xml:space="preserve">TOTAL </t>
  </si>
  <si>
    <t>Categorization for future groundwater development (Safe / Semi-Critical / Critical / Over-exploited)</t>
  </si>
  <si>
    <t>DISTRICT TOTAL</t>
  </si>
  <si>
    <t>STATE TOTAL</t>
  </si>
  <si>
    <t>ANNEXURE 7 - GENERAL DESCRIPTION OF THE GROUNDWATER ASSESSMENT UNIT OF THE MAHARASHTRA AS ON 31ST MARCH, 2004</t>
  </si>
  <si>
    <t>ANNEXURE 8 - GROUNDWATER RESOURCE POTENTIAL OF THE MAHARASHTRA AS ON 31ST MARCH, 2004</t>
  </si>
  <si>
    <t>ANNEXURE 9 - STAGE OF GROUNDWATER DEVELOPMENT OF THE MAHARASHTRA AS ON 31ST MARCH, 2004</t>
  </si>
  <si>
    <t>ANNEXURE 10  - CATEGORIZATION  FOR  GROUNDWATER DEVELOPMENT OF THE ASSESSMENT UNIT OF THE MAHARASHTRA AS ON 31ST MARCH, 2004</t>
  </si>
  <si>
    <t>ANNEXURE 11  - CATEGORIZATION  FOR  GROUNDWATER DEVELOPMENT OF THE ADMINISTRATIVE UNIT OF THE MAHARASHTRA AS ON 31ST MARCH, 2004</t>
  </si>
  <si>
    <t>ANNEXURE 12 - ANNUAL GROUNDWATER RECHARGE IN POOR QUALITY ZONE OF THE MAHARASHTRA AS ON 31ST MARCH, 2004</t>
  </si>
  <si>
    <t xml:space="preserve">Net Groundwater Availability for future irrigation development      </t>
  </si>
  <si>
    <t>TOTAL (BCM)</t>
  </si>
  <si>
    <t>TOTAL  (BCM)</t>
  </si>
  <si>
    <t>TOTAL NON COMMAND</t>
  </si>
  <si>
    <t>STATE TOTAL                                                COMMAND</t>
  </si>
  <si>
    <t>Areal extent (in hectares)</t>
  </si>
  <si>
    <t>Type of Groundwater Assessment Unit (Watershed/Taluka/Mandal)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</si>
</sst>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00"/>
    <numFmt numFmtId="178" formatCode="0.0000000"/>
    <numFmt numFmtId="179" formatCode="0.00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10" xfId="57" applyFont="1" applyFill="1" applyBorder="1" applyAlignment="1">
      <alignment horizontal="center" vertical="top" wrapText="1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0" fontId="1" fillId="33" borderId="10" xfId="58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 vertical="top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left" wrapText="1"/>
      <protection/>
    </xf>
    <xf numFmtId="2" fontId="1" fillId="0" borderId="12" xfId="60" applyNumberFormat="1" applyFont="1" applyFill="1" applyBorder="1" applyAlignment="1">
      <alignment horizontal="center" wrapText="1"/>
      <protection/>
    </xf>
    <xf numFmtId="0" fontId="1" fillId="0" borderId="12" xfId="60" applyFont="1" applyFill="1" applyBorder="1" applyAlignment="1">
      <alignment horizontal="center" wrapText="1"/>
      <protection/>
    </xf>
    <xf numFmtId="0" fontId="1" fillId="33" borderId="10" xfId="60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1" fillId="33" borderId="13" xfId="61" applyFont="1" applyFill="1" applyBorder="1" applyAlignment="1">
      <alignment horizontal="center"/>
      <protection/>
    </xf>
    <xf numFmtId="0" fontId="1" fillId="33" borderId="0" xfId="61" applyFont="1" applyFill="1" applyBorder="1" applyAlignment="1">
      <alignment horizontal="center"/>
      <protection/>
    </xf>
    <xf numFmtId="0" fontId="1" fillId="33" borderId="11" xfId="61" applyFont="1" applyFill="1" applyBorder="1" applyAlignment="1">
      <alignment horizontal="center" vertical="top" wrapText="1"/>
      <protection/>
    </xf>
    <xf numFmtId="0" fontId="1" fillId="33" borderId="10" xfId="61" applyFont="1" applyFill="1" applyBorder="1" applyAlignment="1">
      <alignment horizontal="center"/>
      <protection/>
    </xf>
    <xf numFmtId="0" fontId="1" fillId="0" borderId="14" xfId="60" applyFont="1" applyFill="1" applyBorder="1" applyAlignment="1">
      <alignment horizontal="center" wrapText="1"/>
      <protection/>
    </xf>
    <xf numFmtId="0" fontId="1" fillId="0" borderId="14" xfId="60" applyFont="1" applyFill="1" applyBorder="1" applyAlignment="1">
      <alignment horizontal="left" wrapText="1"/>
      <protection/>
    </xf>
    <xf numFmtId="0" fontId="1" fillId="0" borderId="14" xfId="60" applyFont="1" applyFill="1" applyBorder="1" applyAlignment="1">
      <alignment horizontal="right" wrapText="1"/>
      <protection/>
    </xf>
    <xf numFmtId="2" fontId="1" fillId="0" borderId="14" xfId="60" applyNumberFormat="1" applyFont="1" applyFill="1" applyBorder="1" applyAlignment="1">
      <alignment horizontal="center" wrapText="1"/>
      <protection/>
    </xf>
    <xf numFmtId="0" fontId="1" fillId="0" borderId="15" xfId="60" applyFont="1" applyFill="1" applyBorder="1" applyAlignment="1">
      <alignment horizontal="center" wrapText="1"/>
      <protection/>
    </xf>
    <xf numFmtId="0" fontId="1" fillId="0" borderId="15" xfId="60" applyFont="1" applyFill="1" applyBorder="1" applyAlignment="1">
      <alignment horizontal="left" wrapText="1"/>
      <protection/>
    </xf>
    <xf numFmtId="0" fontId="1" fillId="0" borderId="15" xfId="60" applyFont="1" applyFill="1" applyBorder="1" applyAlignment="1">
      <alignment horizontal="right" wrapText="1"/>
      <protection/>
    </xf>
    <xf numFmtId="2" fontId="1" fillId="0" borderId="15" xfId="60" applyNumberFormat="1" applyFont="1" applyFill="1" applyBorder="1" applyAlignment="1">
      <alignment horizontal="center" wrapText="1"/>
      <protection/>
    </xf>
    <xf numFmtId="0" fontId="1" fillId="33" borderId="1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left" wrapText="1"/>
      <protection/>
    </xf>
    <xf numFmtId="2" fontId="1" fillId="0" borderId="10" xfId="57" applyNumberFormat="1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left" wrapText="1"/>
      <protection/>
    </xf>
    <xf numFmtId="2" fontId="1" fillId="0" borderId="10" xfId="58" applyNumberFormat="1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6" xfId="61" applyFont="1" applyFill="1" applyBorder="1" applyAlignment="1">
      <alignment horizontal="right" wrapText="1"/>
      <protection/>
    </xf>
    <xf numFmtId="2" fontId="1" fillId="0" borderId="10" xfId="61" applyNumberFormat="1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  <xf numFmtId="0" fontId="3" fillId="0" borderId="10" xfId="58" applyFont="1" applyFill="1" applyBorder="1" applyAlignment="1">
      <alignment horizontal="left" wrapText="1"/>
      <protection/>
    </xf>
    <xf numFmtId="2" fontId="2" fillId="0" borderId="10" xfId="0" applyNumberFormat="1" applyFont="1" applyBorder="1" applyAlignment="1">
      <alignment/>
    </xf>
    <xf numFmtId="2" fontId="1" fillId="0" borderId="10" xfId="58" applyNumberFormat="1" applyFont="1" applyFill="1" applyBorder="1" applyAlignment="1">
      <alignment horizontal="center" wrapText="1"/>
      <protection/>
    </xf>
    <xf numFmtId="0" fontId="0" fillId="34" borderId="0" xfId="0" applyFill="1" applyAlignment="1">
      <alignment/>
    </xf>
    <xf numFmtId="0" fontId="3" fillId="0" borderId="10" xfId="57" applyFont="1" applyFill="1" applyBorder="1" applyAlignment="1">
      <alignment horizontal="left" wrapText="1"/>
      <protection/>
    </xf>
    <xf numFmtId="2" fontId="3" fillId="0" borderId="10" xfId="57" applyNumberFormat="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lef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173" fontId="2" fillId="0" borderId="10" xfId="0" applyNumberFormat="1" applyFont="1" applyBorder="1" applyAlignment="1">
      <alignment/>
    </xf>
    <xf numFmtId="0" fontId="1" fillId="0" borderId="17" xfId="59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horizontal="left" wrapText="1"/>
      <protection/>
    </xf>
    <xf numFmtId="2" fontId="1" fillId="0" borderId="10" xfId="59" applyNumberFormat="1" applyFont="1" applyFill="1" applyBorder="1" applyAlignment="1">
      <alignment horizontal="right" wrapText="1"/>
      <protection/>
    </xf>
    <xf numFmtId="0" fontId="3" fillId="0" borderId="17" xfId="59" applyFont="1" applyFill="1" applyBorder="1" applyAlignment="1">
      <alignment horizontal="right" wrapText="1"/>
      <protection/>
    </xf>
    <xf numFmtId="2" fontId="3" fillId="0" borderId="10" xfId="59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7" fillId="0" borderId="17" xfId="59" applyFont="1" applyFill="1" applyBorder="1" applyAlignment="1">
      <alignment horizontal="right" wrapText="1"/>
      <protection/>
    </xf>
    <xf numFmtId="0" fontId="7" fillId="0" borderId="0" xfId="0" applyFont="1" applyFill="1" applyAlignment="1">
      <alignment/>
    </xf>
    <xf numFmtId="0" fontId="8" fillId="0" borderId="10" xfId="59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2" fontId="1" fillId="0" borderId="18" xfId="59" applyNumberFormat="1" applyFont="1" applyFill="1" applyBorder="1" applyAlignment="1">
      <alignment horizontal="right" wrapText="1"/>
      <protection/>
    </xf>
    <xf numFmtId="2" fontId="3" fillId="35" borderId="18" xfId="57" applyNumberFormat="1" applyFont="1" applyFill="1" applyBorder="1" applyAlignment="1">
      <alignment horizontal="right" wrapText="1"/>
      <protection/>
    </xf>
    <xf numFmtId="2" fontId="3" fillId="36" borderId="18" xfId="57" applyNumberFormat="1" applyFont="1" applyFill="1" applyBorder="1" applyAlignment="1">
      <alignment horizontal="right" wrapText="1"/>
      <protection/>
    </xf>
    <xf numFmtId="0" fontId="9" fillId="0" borderId="10" xfId="57" applyFont="1" applyFill="1" applyBorder="1" applyAlignment="1">
      <alignment horizontal="left" wrapText="1"/>
      <protection/>
    </xf>
    <xf numFmtId="0" fontId="7" fillId="0" borderId="0" xfId="59" applyFont="1" applyFill="1" applyBorder="1" applyAlignment="1">
      <alignment horizontal="right" wrapText="1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right"/>
    </xf>
    <xf numFmtId="0" fontId="3" fillId="0" borderId="19" xfId="59" applyFont="1" applyFill="1" applyBorder="1" applyAlignment="1">
      <alignment horizontal="right" wrapText="1"/>
      <protection/>
    </xf>
    <xf numFmtId="0" fontId="3" fillId="0" borderId="20" xfId="59" applyFont="1" applyFill="1" applyBorder="1" applyAlignment="1">
      <alignment horizontal="right" wrapText="1"/>
      <protection/>
    </xf>
    <xf numFmtId="0" fontId="3" fillId="0" borderId="21" xfId="59" applyFont="1" applyFill="1" applyBorder="1" applyAlignment="1">
      <alignment horizontal="right" wrapText="1"/>
      <protection/>
    </xf>
    <xf numFmtId="0" fontId="3" fillId="0" borderId="19" xfId="59" applyFont="1" applyFill="1" applyBorder="1" applyAlignment="1">
      <alignment horizontal="center" wrapText="1"/>
      <protection/>
    </xf>
    <xf numFmtId="0" fontId="3" fillId="0" borderId="20" xfId="59" applyFont="1" applyFill="1" applyBorder="1" applyAlignment="1">
      <alignment horizontal="center" wrapText="1"/>
      <protection/>
    </xf>
    <xf numFmtId="0" fontId="3" fillId="0" borderId="21" xfId="59" applyFont="1" applyFill="1" applyBorder="1" applyAlignment="1">
      <alignment horizontal="center" wrapText="1"/>
      <protection/>
    </xf>
    <xf numFmtId="0" fontId="3" fillId="0" borderId="22" xfId="59" applyFont="1" applyFill="1" applyBorder="1" applyAlignment="1">
      <alignment horizontal="center" wrapText="1"/>
      <protection/>
    </xf>
    <xf numFmtId="0" fontId="0" fillId="0" borderId="23" xfId="0" applyBorder="1" applyAlignment="1">
      <alignment horizontal="center"/>
    </xf>
    <xf numFmtId="0" fontId="3" fillId="0" borderId="15" xfId="60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rmal_Sheet4" xfId="60"/>
    <cellStyle name="Normal_Table V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view="pageBreakPreview" zoomScale="75" zoomScaleSheetLayoutView="75" zoomScalePageLayoutView="0" workbookViewId="0" topLeftCell="A1">
      <selection activeCell="M4" sqref="M4"/>
    </sheetView>
  </sheetViews>
  <sheetFormatPr defaultColWidth="9.140625" defaultRowHeight="12.75"/>
  <cols>
    <col min="1" max="1" width="5.140625" style="0" customWidth="1"/>
    <col min="2" max="2" width="13.57421875" style="0" customWidth="1"/>
    <col min="3" max="3" width="18.7109375" style="0" customWidth="1"/>
    <col min="4" max="4" width="26.8515625" style="0" customWidth="1"/>
    <col min="5" max="5" width="12.8515625" style="0" customWidth="1"/>
    <col min="6" max="6" width="12.140625" style="0" customWidth="1"/>
    <col min="7" max="7" width="12.140625" style="0" hidden="1" customWidth="1"/>
    <col min="8" max="8" width="12.421875" style="0" customWidth="1"/>
    <col min="9" max="9" width="11.00390625" style="0" customWidth="1"/>
    <col min="10" max="10" width="11.7109375" style="0" customWidth="1"/>
    <col min="11" max="11" width="9.8515625" style="0" customWidth="1"/>
  </cols>
  <sheetData>
    <row r="1" ht="12.75">
      <c r="B1" s="1" t="s">
        <v>381</v>
      </c>
    </row>
    <row r="3" spans="1:12" ht="15" customHeight="1">
      <c r="A3" s="65" t="s">
        <v>331</v>
      </c>
      <c r="B3" s="65" t="s">
        <v>330</v>
      </c>
      <c r="C3" s="65" t="s">
        <v>321</v>
      </c>
      <c r="D3" s="65" t="s">
        <v>393</v>
      </c>
      <c r="E3" s="65" t="s">
        <v>322</v>
      </c>
      <c r="F3" s="65" t="s">
        <v>392</v>
      </c>
      <c r="G3" s="65"/>
      <c r="H3" s="65"/>
      <c r="I3" s="65"/>
      <c r="J3" s="65"/>
      <c r="K3" s="65"/>
      <c r="L3" s="2"/>
    </row>
    <row r="4" spans="1:12" ht="27" customHeight="1">
      <c r="A4" s="65"/>
      <c r="B4" s="65"/>
      <c r="C4" s="65"/>
      <c r="D4" s="65"/>
      <c r="E4" s="65"/>
      <c r="F4" s="64" t="s">
        <v>324</v>
      </c>
      <c r="G4" s="64" t="s">
        <v>323</v>
      </c>
      <c r="H4" s="64" t="s">
        <v>325</v>
      </c>
      <c r="I4" s="64" t="s">
        <v>326</v>
      </c>
      <c r="J4" s="64" t="s">
        <v>327</v>
      </c>
      <c r="K4" s="64" t="s">
        <v>328</v>
      </c>
      <c r="L4" s="2"/>
    </row>
    <row r="5" spans="1:12" ht="14.25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/>
      <c r="H5" s="64">
        <v>7</v>
      </c>
      <c r="I5" s="64">
        <v>8</v>
      </c>
      <c r="J5" s="64">
        <v>9</v>
      </c>
      <c r="K5" s="64">
        <v>10</v>
      </c>
      <c r="L5" s="2"/>
    </row>
    <row r="6" spans="1:11" ht="15" customHeight="1">
      <c r="A6" s="57">
        <v>1</v>
      </c>
      <c r="B6" s="26" t="s">
        <v>2</v>
      </c>
      <c r="C6" s="26" t="s">
        <v>2</v>
      </c>
      <c r="D6" s="28" t="s">
        <v>329</v>
      </c>
      <c r="E6" s="26" t="s">
        <v>3</v>
      </c>
      <c r="F6" s="27">
        <v>36646</v>
      </c>
      <c r="G6" s="27">
        <v>14809</v>
      </c>
      <c r="H6" s="27">
        <f>F6-G6</f>
        <v>21837</v>
      </c>
      <c r="I6" s="27">
        <v>0</v>
      </c>
      <c r="J6" s="27">
        <v>21837</v>
      </c>
      <c r="K6" s="27">
        <v>0</v>
      </c>
    </row>
    <row r="7" spans="1:11" ht="15" customHeight="1">
      <c r="A7" s="57">
        <v>2</v>
      </c>
      <c r="B7" s="26"/>
      <c r="C7" s="26" t="s">
        <v>4</v>
      </c>
      <c r="D7" s="28" t="s">
        <v>329</v>
      </c>
      <c r="E7" s="26" t="s">
        <v>3</v>
      </c>
      <c r="F7" s="27">
        <v>24913</v>
      </c>
      <c r="G7" s="27">
        <v>12270</v>
      </c>
      <c r="H7" s="27">
        <f aca="true" t="shared" si="0" ref="H7:H78">F7-G7</f>
        <v>12643</v>
      </c>
      <c r="I7" s="27">
        <v>0</v>
      </c>
      <c r="J7" s="27">
        <v>12643</v>
      </c>
      <c r="K7" s="27">
        <v>0</v>
      </c>
    </row>
    <row r="8" spans="1:11" ht="15" customHeight="1">
      <c r="A8" s="57">
        <v>3</v>
      </c>
      <c r="B8" s="26"/>
      <c r="C8" s="26" t="s">
        <v>5</v>
      </c>
      <c r="D8" s="28" t="s">
        <v>329</v>
      </c>
      <c r="E8" s="26" t="s">
        <v>3</v>
      </c>
      <c r="F8" s="27">
        <v>107383</v>
      </c>
      <c r="G8" s="27">
        <v>52869</v>
      </c>
      <c r="H8" s="27">
        <f t="shared" si="0"/>
        <v>54514</v>
      </c>
      <c r="I8" s="27">
        <v>1637</v>
      </c>
      <c r="J8" s="27">
        <v>52877</v>
      </c>
      <c r="K8" s="27">
        <v>0</v>
      </c>
    </row>
    <row r="9" spans="1:11" ht="15" customHeight="1">
      <c r="A9" s="57">
        <v>4</v>
      </c>
      <c r="B9" s="26"/>
      <c r="C9" s="26" t="s">
        <v>6</v>
      </c>
      <c r="D9" s="28" t="s">
        <v>329</v>
      </c>
      <c r="E9" s="26" t="s">
        <v>3</v>
      </c>
      <c r="F9" s="27">
        <v>50038</v>
      </c>
      <c r="G9" s="27">
        <v>21645</v>
      </c>
      <c r="H9" s="27">
        <f t="shared" si="0"/>
        <v>28393</v>
      </c>
      <c r="I9" s="27">
        <v>625</v>
      </c>
      <c r="J9" s="27">
        <v>27768</v>
      </c>
      <c r="K9" s="27">
        <v>0</v>
      </c>
    </row>
    <row r="10" spans="1:11" ht="15" customHeight="1">
      <c r="A10" s="57">
        <v>5</v>
      </c>
      <c r="B10" s="26"/>
      <c r="C10" s="26" t="s">
        <v>7</v>
      </c>
      <c r="D10" s="28" t="s">
        <v>329</v>
      </c>
      <c r="E10" s="26" t="s">
        <v>3</v>
      </c>
      <c r="F10" s="27">
        <v>65633</v>
      </c>
      <c r="G10" s="27">
        <v>24999</v>
      </c>
      <c r="H10" s="27">
        <f t="shared" si="0"/>
        <v>40634</v>
      </c>
      <c r="I10" s="27">
        <v>1524</v>
      </c>
      <c r="J10" s="27">
        <v>39110</v>
      </c>
      <c r="K10" s="27">
        <v>0</v>
      </c>
    </row>
    <row r="11" spans="1:11" ht="15" customHeight="1">
      <c r="A11" s="57">
        <v>6</v>
      </c>
      <c r="B11" s="26"/>
      <c r="C11" s="26" t="s">
        <v>8</v>
      </c>
      <c r="D11" s="28" t="s">
        <v>329</v>
      </c>
      <c r="E11" s="26" t="s">
        <v>3</v>
      </c>
      <c r="F11" s="27">
        <v>159527</v>
      </c>
      <c r="G11" s="27">
        <v>84101</v>
      </c>
      <c r="H11" s="27">
        <f t="shared" si="0"/>
        <v>75426</v>
      </c>
      <c r="I11" s="27">
        <v>8690</v>
      </c>
      <c r="J11" s="27">
        <v>66736</v>
      </c>
      <c r="K11" s="27">
        <v>0</v>
      </c>
    </row>
    <row r="12" spans="1:11" ht="15" customHeight="1">
      <c r="A12" s="57">
        <v>7</v>
      </c>
      <c r="B12" s="26"/>
      <c r="C12" s="26" t="s">
        <v>9</v>
      </c>
      <c r="D12" s="28" t="s">
        <v>329</v>
      </c>
      <c r="E12" s="26" t="s">
        <v>3</v>
      </c>
      <c r="F12" s="27">
        <v>76887</v>
      </c>
      <c r="G12" s="27">
        <v>39887</v>
      </c>
      <c r="H12" s="27">
        <f t="shared" si="0"/>
        <v>37000</v>
      </c>
      <c r="I12" s="27">
        <v>1416</v>
      </c>
      <c r="J12" s="27">
        <v>35584</v>
      </c>
      <c r="K12" s="27">
        <v>0</v>
      </c>
    </row>
    <row r="13" spans="1:11" ht="15" customHeight="1">
      <c r="A13" s="57">
        <v>8</v>
      </c>
      <c r="B13" s="26"/>
      <c r="C13" s="26" t="s">
        <v>10</v>
      </c>
      <c r="D13" s="28" t="s">
        <v>329</v>
      </c>
      <c r="E13" s="26" t="s">
        <v>3</v>
      </c>
      <c r="F13" s="27">
        <v>52502</v>
      </c>
      <c r="G13" s="27">
        <v>19752</v>
      </c>
      <c r="H13" s="27">
        <f t="shared" si="0"/>
        <v>32750</v>
      </c>
      <c r="I13" s="27">
        <v>0</v>
      </c>
      <c r="J13" s="27">
        <v>32750</v>
      </c>
      <c r="K13" s="27">
        <v>0</v>
      </c>
    </row>
    <row r="14" spans="1:11" ht="15" customHeight="1">
      <c r="A14" s="57">
        <v>9</v>
      </c>
      <c r="B14" s="26"/>
      <c r="C14" s="26" t="s">
        <v>11</v>
      </c>
      <c r="D14" s="28" t="s">
        <v>329</v>
      </c>
      <c r="E14" s="26" t="s">
        <v>3</v>
      </c>
      <c r="F14" s="27">
        <v>97145</v>
      </c>
      <c r="G14" s="27">
        <v>42484</v>
      </c>
      <c r="H14" s="27">
        <f t="shared" si="0"/>
        <v>54661</v>
      </c>
      <c r="I14" s="27">
        <v>141</v>
      </c>
      <c r="J14" s="27">
        <v>54520</v>
      </c>
      <c r="K14" s="27">
        <v>0</v>
      </c>
    </row>
    <row r="15" spans="1:11" ht="15" customHeight="1">
      <c r="A15" s="57">
        <v>10</v>
      </c>
      <c r="B15" s="26"/>
      <c r="C15" s="26" t="s">
        <v>12</v>
      </c>
      <c r="D15" s="28" t="s">
        <v>329</v>
      </c>
      <c r="E15" s="26" t="s">
        <v>3</v>
      </c>
      <c r="F15" s="27">
        <v>104089</v>
      </c>
      <c r="G15" s="27">
        <v>43524</v>
      </c>
      <c r="H15" s="27">
        <f t="shared" si="0"/>
        <v>60565</v>
      </c>
      <c r="I15" s="27">
        <v>4695</v>
      </c>
      <c r="J15" s="27">
        <v>55870</v>
      </c>
      <c r="K15" s="27">
        <v>0</v>
      </c>
    </row>
    <row r="16" spans="1:11" ht="15" customHeight="1">
      <c r="A16" s="57">
        <v>11</v>
      </c>
      <c r="B16" s="26"/>
      <c r="C16" s="26" t="s">
        <v>13</v>
      </c>
      <c r="D16" s="28" t="s">
        <v>329</v>
      </c>
      <c r="E16" s="26" t="s">
        <v>3</v>
      </c>
      <c r="F16" s="27">
        <v>83958</v>
      </c>
      <c r="G16" s="27">
        <v>40575</v>
      </c>
      <c r="H16" s="27">
        <f t="shared" si="0"/>
        <v>43383</v>
      </c>
      <c r="I16" s="27">
        <v>760</v>
      </c>
      <c r="J16" s="27">
        <v>42623</v>
      </c>
      <c r="K16" s="27">
        <v>0</v>
      </c>
    </row>
    <row r="17" spans="1:11" ht="15" customHeight="1">
      <c r="A17" s="57">
        <v>12</v>
      </c>
      <c r="B17" s="26"/>
      <c r="C17" s="26" t="s">
        <v>14</v>
      </c>
      <c r="D17" s="28" t="s">
        <v>329</v>
      </c>
      <c r="E17" s="26" t="s">
        <v>3</v>
      </c>
      <c r="F17" s="27">
        <v>27584</v>
      </c>
      <c r="G17" s="27">
        <v>9067</v>
      </c>
      <c r="H17" s="27">
        <f t="shared" si="0"/>
        <v>18517</v>
      </c>
      <c r="I17" s="27">
        <v>0</v>
      </c>
      <c r="J17" s="27">
        <v>18517</v>
      </c>
      <c r="K17" s="27">
        <v>0</v>
      </c>
    </row>
    <row r="18" spans="1:11" ht="15" customHeight="1">
      <c r="A18" s="57">
        <v>13</v>
      </c>
      <c r="B18" s="26"/>
      <c r="C18" s="26" t="s">
        <v>15</v>
      </c>
      <c r="D18" s="28" t="s">
        <v>329</v>
      </c>
      <c r="E18" s="26" t="s">
        <v>3</v>
      </c>
      <c r="F18" s="27">
        <v>62951</v>
      </c>
      <c r="G18" s="27">
        <v>41280</v>
      </c>
      <c r="H18" s="27">
        <f t="shared" si="0"/>
        <v>21671</v>
      </c>
      <c r="I18" s="27">
        <v>242</v>
      </c>
      <c r="J18" s="27">
        <v>21429</v>
      </c>
      <c r="K18" s="27">
        <v>0</v>
      </c>
    </row>
    <row r="19" spans="1:11" ht="15" customHeight="1">
      <c r="A19" s="57"/>
      <c r="B19" s="26"/>
      <c r="C19" s="40" t="s">
        <v>342</v>
      </c>
      <c r="D19" s="28"/>
      <c r="E19" s="26"/>
      <c r="F19" s="41">
        <v>949262</v>
      </c>
      <c r="G19" s="41"/>
      <c r="H19" s="41">
        <f>SUM(H6:H18)</f>
        <v>501994</v>
      </c>
      <c r="I19" s="41">
        <f>SUM(I6:I18)</f>
        <v>19730</v>
      </c>
      <c r="J19" s="41">
        <f>SUM(J6:J18)</f>
        <v>482264</v>
      </c>
      <c r="K19" s="41">
        <f>SUM(K6:K18)</f>
        <v>0</v>
      </c>
    </row>
    <row r="20" spans="1:11" ht="15" customHeight="1">
      <c r="A20" s="57"/>
      <c r="B20" s="26"/>
      <c r="C20" s="26"/>
      <c r="D20" s="28"/>
      <c r="E20" s="26"/>
      <c r="F20" s="27"/>
      <c r="G20" s="27"/>
      <c r="H20" s="27"/>
      <c r="I20" s="27"/>
      <c r="J20" s="27"/>
      <c r="K20" s="27"/>
    </row>
    <row r="21" spans="1:11" ht="15" customHeight="1">
      <c r="A21" s="57">
        <v>14</v>
      </c>
      <c r="B21" s="26" t="s">
        <v>16</v>
      </c>
      <c r="C21" s="26" t="s">
        <v>17</v>
      </c>
      <c r="D21" s="28" t="s">
        <v>329</v>
      </c>
      <c r="E21" s="26" t="s">
        <v>3</v>
      </c>
      <c r="F21" s="27">
        <v>42829</v>
      </c>
      <c r="G21" s="27">
        <v>17516</v>
      </c>
      <c r="H21" s="27">
        <f t="shared" si="0"/>
        <v>25313</v>
      </c>
      <c r="I21" s="27">
        <v>424</v>
      </c>
      <c r="J21" s="27">
        <v>24889</v>
      </c>
      <c r="K21" s="27">
        <v>0</v>
      </c>
    </row>
    <row r="22" spans="1:11" ht="15" customHeight="1">
      <c r="A22" s="57">
        <v>15</v>
      </c>
      <c r="B22" s="26"/>
      <c r="C22" s="26" t="s">
        <v>18</v>
      </c>
      <c r="D22" s="28" t="s">
        <v>329</v>
      </c>
      <c r="E22" s="26" t="s">
        <v>3</v>
      </c>
      <c r="F22" s="27">
        <v>52028</v>
      </c>
      <c r="G22" s="27">
        <v>16444</v>
      </c>
      <c r="H22" s="27">
        <f t="shared" si="0"/>
        <v>35584</v>
      </c>
      <c r="I22" s="27">
        <v>346</v>
      </c>
      <c r="J22" s="27">
        <v>35238</v>
      </c>
      <c r="K22" s="27">
        <v>0</v>
      </c>
    </row>
    <row r="23" spans="1:11" ht="15" customHeight="1">
      <c r="A23" s="57">
        <v>16</v>
      </c>
      <c r="B23" s="26"/>
      <c r="C23" s="26" t="s">
        <v>19</v>
      </c>
      <c r="D23" s="28" t="s">
        <v>329</v>
      </c>
      <c r="E23" s="26" t="s">
        <v>3</v>
      </c>
      <c r="F23" s="27">
        <v>28300</v>
      </c>
      <c r="G23" s="27">
        <v>11194</v>
      </c>
      <c r="H23" s="27">
        <f t="shared" si="0"/>
        <v>17106</v>
      </c>
      <c r="I23" s="27">
        <v>84</v>
      </c>
      <c r="J23" s="27">
        <v>17022</v>
      </c>
      <c r="K23" s="27">
        <v>0</v>
      </c>
    </row>
    <row r="24" spans="1:11" ht="15" customHeight="1">
      <c r="A24" s="57">
        <v>17</v>
      </c>
      <c r="B24" s="26"/>
      <c r="C24" s="26" t="s">
        <v>20</v>
      </c>
      <c r="D24" s="28" t="s">
        <v>329</v>
      </c>
      <c r="E24" s="26" t="s">
        <v>3</v>
      </c>
      <c r="F24" s="27">
        <v>69592</v>
      </c>
      <c r="G24" s="27">
        <v>31453</v>
      </c>
      <c r="H24" s="27">
        <f t="shared" si="0"/>
        <v>38139</v>
      </c>
      <c r="I24" s="27">
        <v>2478</v>
      </c>
      <c r="J24" s="27">
        <v>35661</v>
      </c>
      <c r="K24" s="27">
        <v>0</v>
      </c>
    </row>
    <row r="25" spans="1:11" ht="15" customHeight="1">
      <c r="A25" s="57">
        <v>18</v>
      </c>
      <c r="B25" s="26"/>
      <c r="C25" s="26" t="s">
        <v>21</v>
      </c>
      <c r="D25" s="28" t="s">
        <v>329</v>
      </c>
      <c r="E25" s="26" t="s">
        <v>3</v>
      </c>
      <c r="F25" s="27">
        <v>59724</v>
      </c>
      <c r="G25" s="27">
        <v>28163</v>
      </c>
      <c r="H25" s="27">
        <f t="shared" si="0"/>
        <v>31561</v>
      </c>
      <c r="I25" s="27">
        <v>788</v>
      </c>
      <c r="J25" s="27">
        <v>30773</v>
      </c>
      <c r="K25" s="27">
        <v>0</v>
      </c>
    </row>
    <row r="26" spans="1:11" ht="15" customHeight="1">
      <c r="A26" s="57">
        <v>19</v>
      </c>
      <c r="B26" s="26"/>
      <c r="C26" s="26" t="s">
        <v>22</v>
      </c>
      <c r="D26" s="28" t="s">
        <v>329</v>
      </c>
      <c r="E26" s="26" t="s">
        <v>3</v>
      </c>
      <c r="F26" s="27">
        <v>42435</v>
      </c>
      <c r="G26" s="27">
        <v>20271</v>
      </c>
      <c r="H26" s="27">
        <f t="shared" si="0"/>
        <v>22164</v>
      </c>
      <c r="I26" s="27">
        <v>510</v>
      </c>
      <c r="J26" s="27">
        <v>21654</v>
      </c>
      <c r="K26" s="27">
        <v>0</v>
      </c>
    </row>
    <row r="27" spans="1:11" ht="15" customHeight="1">
      <c r="A27" s="57">
        <v>20</v>
      </c>
      <c r="B27" s="26"/>
      <c r="C27" s="26" t="s">
        <v>23</v>
      </c>
      <c r="D27" s="28" t="s">
        <v>329</v>
      </c>
      <c r="E27" s="26" t="s">
        <v>3</v>
      </c>
      <c r="F27" s="27">
        <v>48030</v>
      </c>
      <c r="G27" s="27">
        <v>22318</v>
      </c>
      <c r="H27" s="27">
        <f t="shared" si="0"/>
        <v>25712</v>
      </c>
      <c r="I27" s="27">
        <v>739</v>
      </c>
      <c r="J27" s="27">
        <v>24973</v>
      </c>
      <c r="K27" s="27">
        <v>0</v>
      </c>
    </row>
    <row r="28" spans="1:11" ht="15" customHeight="1">
      <c r="A28" s="57">
        <v>21</v>
      </c>
      <c r="B28" s="26"/>
      <c r="C28" s="26" t="s">
        <v>24</v>
      </c>
      <c r="D28" s="28" t="s">
        <v>329</v>
      </c>
      <c r="E28" s="26" t="s">
        <v>3</v>
      </c>
      <c r="F28" s="27">
        <v>80456</v>
      </c>
      <c r="G28" s="27">
        <v>53093</v>
      </c>
      <c r="H28" s="27">
        <f t="shared" si="0"/>
        <v>27363</v>
      </c>
      <c r="I28" s="27">
        <v>793</v>
      </c>
      <c r="J28" s="27">
        <v>26570</v>
      </c>
      <c r="K28" s="27">
        <v>0</v>
      </c>
    </row>
    <row r="29" spans="1:11" ht="15" customHeight="1">
      <c r="A29" s="57">
        <v>22</v>
      </c>
      <c r="B29" s="26"/>
      <c r="C29" s="26" t="s">
        <v>25</v>
      </c>
      <c r="D29" s="28" t="s">
        <v>329</v>
      </c>
      <c r="E29" s="26" t="s">
        <v>3</v>
      </c>
      <c r="F29" s="27">
        <v>64395</v>
      </c>
      <c r="G29" s="27">
        <v>23414</v>
      </c>
      <c r="H29" s="27">
        <f t="shared" si="0"/>
        <v>40981</v>
      </c>
      <c r="I29" s="27">
        <v>2214</v>
      </c>
      <c r="J29" s="27">
        <v>38767</v>
      </c>
      <c r="K29" s="27">
        <v>0</v>
      </c>
    </row>
    <row r="30" spans="1:11" ht="15" customHeight="1">
      <c r="A30" s="57">
        <v>23</v>
      </c>
      <c r="B30" s="26"/>
      <c r="C30" s="26" t="s">
        <v>26</v>
      </c>
      <c r="D30" s="28" t="s">
        <v>329</v>
      </c>
      <c r="E30" s="26" t="s">
        <v>3</v>
      </c>
      <c r="F30" s="27">
        <v>94933</v>
      </c>
      <c r="G30" s="27">
        <v>36053</v>
      </c>
      <c r="H30" s="27">
        <f t="shared" si="0"/>
        <v>58880</v>
      </c>
      <c r="I30" s="27">
        <v>5818</v>
      </c>
      <c r="J30" s="27">
        <v>53062</v>
      </c>
      <c r="K30" s="27">
        <v>0</v>
      </c>
    </row>
    <row r="31" spans="1:11" ht="15" customHeight="1">
      <c r="A31" s="57">
        <v>24</v>
      </c>
      <c r="B31" s="26"/>
      <c r="C31" s="26" t="s">
        <v>27</v>
      </c>
      <c r="D31" s="28" t="s">
        <v>329</v>
      </c>
      <c r="E31" s="26" t="s">
        <v>3</v>
      </c>
      <c r="F31" s="27">
        <v>42488</v>
      </c>
      <c r="G31" s="27">
        <v>30929</v>
      </c>
      <c r="H31" s="27">
        <f t="shared" si="0"/>
        <v>11559</v>
      </c>
      <c r="I31" s="27">
        <v>108</v>
      </c>
      <c r="J31" s="27">
        <v>11451</v>
      </c>
      <c r="K31" s="27">
        <v>0</v>
      </c>
    </row>
    <row r="32" spans="1:11" ht="15" customHeight="1">
      <c r="A32" s="57">
        <v>25</v>
      </c>
      <c r="B32" s="26"/>
      <c r="C32" s="26" t="s">
        <v>28</v>
      </c>
      <c r="D32" s="28" t="s">
        <v>329</v>
      </c>
      <c r="E32" s="26" t="s">
        <v>3</v>
      </c>
      <c r="F32" s="27">
        <v>35923</v>
      </c>
      <c r="G32" s="27">
        <v>20643</v>
      </c>
      <c r="H32" s="27">
        <f t="shared" si="0"/>
        <v>15280</v>
      </c>
      <c r="I32" s="27">
        <v>306</v>
      </c>
      <c r="J32" s="27">
        <v>14974</v>
      </c>
      <c r="K32" s="27">
        <v>0</v>
      </c>
    </row>
    <row r="33" spans="1:11" ht="15" customHeight="1">
      <c r="A33" s="57">
        <v>26</v>
      </c>
      <c r="B33" s="26"/>
      <c r="C33" s="26" t="s">
        <v>29</v>
      </c>
      <c r="D33" s="28" t="s">
        <v>329</v>
      </c>
      <c r="E33" s="26" t="s">
        <v>3</v>
      </c>
      <c r="F33" s="27">
        <v>28413</v>
      </c>
      <c r="G33" s="27">
        <v>15885</v>
      </c>
      <c r="H33" s="27">
        <f t="shared" si="0"/>
        <v>12528</v>
      </c>
      <c r="I33" s="27">
        <v>227</v>
      </c>
      <c r="J33" s="27">
        <v>12301</v>
      </c>
      <c r="K33" s="27">
        <v>0</v>
      </c>
    </row>
    <row r="34" spans="1:11" ht="15" customHeight="1">
      <c r="A34" s="57">
        <v>27</v>
      </c>
      <c r="B34" s="26"/>
      <c r="C34" s="26" t="s">
        <v>30</v>
      </c>
      <c r="D34" s="28" t="s">
        <v>329</v>
      </c>
      <c r="E34" s="26" t="s">
        <v>3</v>
      </c>
      <c r="F34" s="27">
        <v>25253</v>
      </c>
      <c r="G34" s="27">
        <v>12664</v>
      </c>
      <c r="H34" s="27">
        <f t="shared" si="0"/>
        <v>12589</v>
      </c>
      <c r="I34" s="27">
        <v>459</v>
      </c>
      <c r="J34" s="27">
        <v>12130</v>
      </c>
      <c r="K34" s="27">
        <v>0</v>
      </c>
    </row>
    <row r="35" spans="1:11" ht="15" customHeight="1">
      <c r="A35" s="57"/>
      <c r="B35" s="26"/>
      <c r="C35" s="40" t="s">
        <v>342</v>
      </c>
      <c r="D35" s="28"/>
      <c r="E35" s="26"/>
      <c r="F35" s="41">
        <v>714800</v>
      </c>
      <c r="G35" s="41"/>
      <c r="H35" s="41">
        <f>SUM(H21:H34)</f>
        <v>374759</v>
      </c>
      <c r="I35" s="41">
        <f>SUM(I21:I34)</f>
        <v>15294</v>
      </c>
      <c r="J35" s="41">
        <f>SUM(J21:J34)</f>
        <v>359465</v>
      </c>
      <c r="K35" s="41">
        <f>SUM(K21:K34)</f>
        <v>0</v>
      </c>
    </row>
    <row r="36" spans="1:11" ht="15" customHeight="1">
      <c r="A36" s="57">
        <v>28</v>
      </c>
      <c r="B36" s="26" t="s">
        <v>31</v>
      </c>
      <c r="C36" s="26" t="s">
        <v>31</v>
      </c>
      <c r="D36" s="28" t="s">
        <v>329</v>
      </c>
      <c r="E36" s="26" t="s">
        <v>3</v>
      </c>
      <c r="F36" s="27">
        <v>88665</v>
      </c>
      <c r="G36" s="27">
        <v>38211</v>
      </c>
      <c r="H36" s="27">
        <f t="shared" si="0"/>
        <v>50454</v>
      </c>
      <c r="I36" s="27">
        <v>0</v>
      </c>
      <c r="J36" s="27">
        <v>50454</v>
      </c>
      <c r="K36" s="27">
        <v>0</v>
      </c>
    </row>
    <row r="37" spans="1:11" ht="15" customHeight="1">
      <c r="A37" s="57">
        <v>29</v>
      </c>
      <c r="B37" s="26"/>
      <c r="C37" s="26" t="s">
        <v>32</v>
      </c>
      <c r="D37" s="28" t="s">
        <v>329</v>
      </c>
      <c r="E37" s="26" t="s">
        <v>3</v>
      </c>
      <c r="F37" s="27">
        <v>77758</v>
      </c>
      <c r="G37" s="27">
        <v>34373</v>
      </c>
      <c r="H37" s="27">
        <f t="shared" si="0"/>
        <v>43385</v>
      </c>
      <c r="I37" s="27">
        <v>1069</v>
      </c>
      <c r="J37" s="27">
        <v>42316</v>
      </c>
      <c r="K37" s="27">
        <v>0</v>
      </c>
    </row>
    <row r="38" spans="1:11" ht="15" customHeight="1">
      <c r="A38" s="57">
        <v>30</v>
      </c>
      <c r="B38" s="26"/>
      <c r="C38" s="26" t="s">
        <v>33</v>
      </c>
      <c r="D38" s="28" t="s">
        <v>329</v>
      </c>
      <c r="E38" s="26" t="s">
        <v>3</v>
      </c>
      <c r="F38" s="27">
        <v>123830</v>
      </c>
      <c r="G38" s="27">
        <v>42420</v>
      </c>
      <c r="H38" s="27">
        <f t="shared" si="0"/>
        <v>81410</v>
      </c>
      <c r="I38" s="27">
        <v>721</v>
      </c>
      <c r="J38" s="27">
        <v>80689</v>
      </c>
      <c r="K38" s="27">
        <v>0</v>
      </c>
    </row>
    <row r="39" spans="1:11" ht="15" customHeight="1">
      <c r="A39" s="57">
        <v>31</v>
      </c>
      <c r="B39" s="26"/>
      <c r="C39" s="26" t="s">
        <v>34</v>
      </c>
      <c r="D39" s="28" t="s">
        <v>329</v>
      </c>
      <c r="E39" s="26" t="s">
        <v>3</v>
      </c>
      <c r="F39" s="27">
        <v>66958</v>
      </c>
      <c r="G39" s="27">
        <v>26477</v>
      </c>
      <c r="H39" s="27">
        <f t="shared" si="0"/>
        <v>40481</v>
      </c>
      <c r="I39" s="27">
        <v>404</v>
      </c>
      <c r="J39" s="27">
        <v>40077</v>
      </c>
      <c r="K39" s="27">
        <v>0</v>
      </c>
    </row>
    <row r="40" spans="1:11" ht="15" customHeight="1">
      <c r="A40" s="57">
        <v>32</v>
      </c>
      <c r="B40" s="26"/>
      <c r="C40" s="26" t="s">
        <v>35</v>
      </c>
      <c r="D40" s="28" t="s">
        <v>329</v>
      </c>
      <c r="E40" s="26" t="s">
        <v>3</v>
      </c>
      <c r="F40" s="27">
        <v>41337</v>
      </c>
      <c r="G40" s="27">
        <v>15325</v>
      </c>
      <c r="H40" s="27">
        <f t="shared" si="0"/>
        <v>26012</v>
      </c>
      <c r="I40" s="27">
        <v>0</v>
      </c>
      <c r="J40" s="27">
        <v>26012</v>
      </c>
      <c r="K40" s="27">
        <v>0</v>
      </c>
    </row>
    <row r="41" spans="1:11" ht="15" customHeight="1">
      <c r="A41" s="57">
        <v>33</v>
      </c>
      <c r="B41" s="26"/>
      <c r="C41" s="26" t="s">
        <v>36</v>
      </c>
      <c r="D41" s="28" t="s">
        <v>329</v>
      </c>
      <c r="E41" s="26" t="s">
        <v>3</v>
      </c>
      <c r="F41" s="27">
        <v>107929</v>
      </c>
      <c r="G41" s="27">
        <v>32202</v>
      </c>
      <c r="H41" s="27">
        <f t="shared" si="0"/>
        <v>75727</v>
      </c>
      <c r="I41" s="27">
        <v>1228</v>
      </c>
      <c r="J41" s="27">
        <v>74499</v>
      </c>
      <c r="K41" s="27">
        <v>0</v>
      </c>
    </row>
    <row r="42" spans="1:11" ht="15" customHeight="1">
      <c r="A42" s="57">
        <v>34</v>
      </c>
      <c r="B42" s="26"/>
      <c r="C42" s="26" t="s">
        <v>37</v>
      </c>
      <c r="D42" s="28" t="s">
        <v>329</v>
      </c>
      <c r="E42" s="26" t="s">
        <v>3</v>
      </c>
      <c r="F42" s="27">
        <v>116830</v>
      </c>
      <c r="G42" s="27">
        <v>45569</v>
      </c>
      <c r="H42" s="27">
        <f t="shared" si="0"/>
        <v>71261</v>
      </c>
      <c r="I42" s="27">
        <v>2414</v>
      </c>
      <c r="J42" s="27">
        <v>68847</v>
      </c>
      <c r="K42" s="27">
        <v>0</v>
      </c>
    </row>
    <row r="43" spans="1:11" ht="15" customHeight="1">
      <c r="A43" s="57">
        <v>35</v>
      </c>
      <c r="B43" s="26"/>
      <c r="C43" s="26" t="s">
        <v>38</v>
      </c>
      <c r="D43" s="28" t="s">
        <v>329</v>
      </c>
      <c r="E43" s="26" t="s">
        <v>3</v>
      </c>
      <c r="F43" s="27">
        <v>127531</v>
      </c>
      <c r="G43" s="27">
        <v>54915</v>
      </c>
      <c r="H43" s="27">
        <f t="shared" si="0"/>
        <v>72616</v>
      </c>
      <c r="I43" s="27">
        <v>411</v>
      </c>
      <c r="J43" s="27">
        <v>72205</v>
      </c>
      <c r="K43" s="27">
        <v>0</v>
      </c>
    </row>
    <row r="44" spans="1:11" ht="15" customHeight="1">
      <c r="A44" s="57">
        <v>36</v>
      </c>
      <c r="B44" s="26"/>
      <c r="C44" s="26" t="s">
        <v>39</v>
      </c>
      <c r="D44" s="28" t="s">
        <v>329</v>
      </c>
      <c r="E44" s="26" t="s">
        <v>3</v>
      </c>
      <c r="F44" s="27">
        <v>63181</v>
      </c>
      <c r="G44" s="27">
        <v>20001</v>
      </c>
      <c r="H44" s="27">
        <f t="shared" si="0"/>
        <v>43180</v>
      </c>
      <c r="I44" s="27">
        <v>0</v>
      </c>
      <c r="J44" s="27">
        <v>43180</v>
      </c>
      <c r="K44" s="27">
        <v>0</v>
      </c>
    </row>
    <row r="45" spans="1:11" ht="15" customHeight="1">
      <c r="A45" s="57"/>
      <c r="B45" s="26"/>
      <c r="C45" s="40" t="s">
        <v>342</v>
      </c>
      <c r="D45" s="28"/>
      <c r="E45" s="26"/>
      <c r="F45" s="41">
        <v>814019</v>
      </c>
      <c r="G45" s="41"/>
      <c r="H45" s="41">
        <f>SUM(H36:H44)</f>
        <v>504526</v>
      </c>
      <c r="I45" s="41">
        <f>SUM(I36:I44)</f>
        <v>6247</v>
      </c>
      <c r="J45" s="41">
        <f>SUM(J36:J44)</f>
        <v>498279</v>
      </c>
      <c r="K45" s="41">
        <f>SUM(K36:K44)</f>
        <v>0</v>
      </c>
    </row>
    <row r="46" spans="1:11" ht="15" customHeight="1">
      <c r="A46" s="57"/>
      <c r="B46" s="26"/>
      <c r="C46" s="26"/>
      <c r="D46" s="28"/>
      <c r="E46" s="26"/>
      <c r="F46" s="27"/>
      <c r="G46" s="27"/>
      <c r="H46" s="27"/>
      <c r="I46" s="27"/>
      <c r="J46" s="27"/>
      <c r="K46" s="27"/>
    </row>
    <row r="47" spans="1:11" ht="15" customHeight="1">
      <c r="A47" s="57">
        <v>37</v>
      </c>
      <c r="B47" s="26" t="s">
        <v>40</v>
      </c>
      <c r="C47" s="26" t="s">
        <v>41</v>
      </c>
      <c r="D47" s="28" t="s">
        <v>329</v>
      </c>
      <c r="E47" s="26" t="s">
        <v>3</v>
      </c>
      <c r="F47" s="27">
        <v>76997.22</v>
      </c>
      <c r="G47" s="27">
        <v>30056.64</v>
      </c>
      <c r="H47" s="27">
        <f t="shared" si="0"/>
        <v>46940.58</v>
      </c>
      <c r="I47" s="27">
        <v>284</v>
      </c>
      <c r="J47" s="27">
        <v>46656.58</v>
      </c>
      <c r="K47" s="27">
        <v>0</v>
      </c>
    </row>
    <row r="48" spans="1:11" ht="15" customHeight="1">
      <c r="A48" s="57">
        <v>38</v>
      </c>
      <c r="B48" s="26"/>
      <c r="C48" s="26" t="s">
        <v>42</v>
      </c>
      <c r="D48" s="28" t="s">
        <v>329</v>
      </c>
      <c r="E48" s="26" t="s">
        <v>3</v>
      </c>
      <c r="F48" s="27">
        <v>41610.56</v>
      </c>
      <c r="G48" s="27">
        <v>23827.69</v>
      </c>
      <c r="H48" s="27">
        <f t="shared" si="0"/>
        <v>17782.87</v>
      </c>
      <c r="I48" s="27">
        <v>0</v>
      </c>
      <c r="J48" s="27">
        <v>17782.87</v>
      </c>
      <c r="K48" s="27">
        <v>0</v>
      </c>
    </row>
    <row r="49" spans="1:11" ht="15" customHeight="1">
      <c r="A49" s="57">
        <v>39</v>
      </c>
      <c r="B49" s="26"/>
      <c r="C49" s="26" t="s">
        <v>43</v>
      </c>
      <c r="D49" s="28" t="s">
        <v>329</v>
      </c>
      <c r="E49" s="26" t="s">
        <v>3</v>
      </c>
      <c r="F49" s="27">
        <v>77809.41</v>
      </c>
      <c r="G49" s="27">
        <v>29580.06</v>
      </c>
      <c r="H49" s="27">
        <f t="shared" si="0"/>
        <v>48229.350000000006</v>
      </c>
      <c r="I49" s="27">
        <v>0</v>
      </c>
      <c r="J49" s="27">
        <v>48229.35</v>
      </c>
      <c r="K49" s="27">
        <v>0</v>
      </c>
    </row>
    <row r="50" spans="1:11" ht="15" customHeight="1">
      <c r="A50" s="57">
        <v>40</v>
      </c>
      <c r="B50" s="26"/>
      <c r="C50" s="26" t="s">
        <v>44</v>
      </c>
      <c r="D50" s="28" t="s">
        <v>329</v>
      </c>
      <c r="E50" s="26" t="s">
        <v>3</v>
      </c>
      <c r="F50" s="27">
        <v>61561.68</v>
      </c>
      <c r="G50" s="27">
        <v>23452.71</v>
      </c>
      <c r="H50" s="27">
        <f t="shared" si="0"/>
        <v>38108.97</v>
      </c>
      <c r="I50" s="27">
        <v>105</v>
      </c>
      <c r="J50" s="27">
        <v>38003.97</v>
      </c>
      <c r="K50" s="27">
        <v>0</v>
      </c>
    </row>
    <row r="51" spans="1:11" ht="15" customHeight="1">
      <c r="A51" s="57">
        <v>41</v>
      </c>
      <c r="B51" s="26"/>
      <c r="C51" s="26" t="s">
        <v>45</v>
      </c>
      <c r="D51" s="28" t="s">
        <v>329</v>
      </c>
      <c r="E51" s="26" t="s">
        <v>3</v>
      </c>
      <c r="F51" s="27">
        <v>86298.19</v>
      </c>
      <c r="G51" s="27">
        <v>41926.52</v>
      </c>
      <c r="H51" s="27">
        <f t="shared" si="0"/>
        <v>44371.670000000006</v>
      </c>
      <c r="I51" s="27">
        <v>430</v>
      </c>
      <c r="J51" s="27">
        <v>43941.67</v>
      </c>
      <c r="K51" s="27">
        <v>0</v>
      </c>
    </row>
    <row r="52" spans="1:11" ht="15" customHeight="1">
      <c r="A52" s="57">
        <v>42</v>
      </c>
      <c r="B52" s="26"/>
      <c r="C52" s="26" t="s">
        <v>46</v>
      </c>
      <c r="D52" s="28" t="s">
        <v>329</v>
      </c>
      <c r="E52" s="26" t="s">
        <v>3</v>
      </c>
      <c r="F52" s="27">
        <v>81838</v>
      </c>
      <c r="G52" s="27">
        <v>32585.85</v>
      </c>
      <c r="H52" s="27">
        <f t="shared" si="0"/>
        <v>49252.15</v>
      </c>
      <c r="I52" s="27">
        <v>1441.56</v>
      </c>
      <c r="J52" s="27">
        <v>47810.59</v>
      </c>
      <c r="K52" s="27">
        <v>0</v>
      </c>
    </row>
    <row r="53" spans="1:11" ht="15" customHeight="1">
      <c r="A53" s="57">
        <v>43</v>
      </c>
      <c r="B53" s="26"/>
      <c r="C53" s="26" t="s">
        <v>47</v>
      </c>
      <c r="D53" s="28" t="s">
        <v>329</v>
      </c>
      <c r="E53" s="26" t="s">
        <v>3</v>
      </c>
      <c r="F53" s="27">
        <v>29114</v>
      </c>
      <c r="G53" s="27">
        <v>6003.68</v>
      </c>
      <c r="H53" s="27">
        <f t="shared" si="0"/>
        <v>23110.32</v>
      </c>
      <c r="I53" s="27">
        <v>0</v>
      </c>
      <c r="J53" s="27">
        <v>23110.32</v>
      </c>
      <c r="K53" s="27">
        <v>0</v>
      </c>
    </row>
    <row r="54" spans="1:11" ht="15" customHeight="1">
      <c r="A54" s="57">
        <v>44</v>
      </c>
      <c r="B54" s="26"/>
      <c r="C54" s="26" t="s">
        <v>48</v>
      </c>
      <c r="D54" s="28" t="s">
        <v>329</v>
      </c>
      <c r="E54" s="26" t="s">
        <v>3</v>
      </c>
      <c r="F54" s="27">
        <v>49558.51</v>
      </c>
      <c r="G54" s="27">
        <v>38048.92</v>
      </c>
      <c r="H54" s="27">
        <f t="shared" si="0"/>
        <v>11509.590000000004</v>
      </c>
      <c r="I54" s="27">
        <v>0</v>
      </c>
      <c r="J54" s="27">
        <v>11509.59</v>
      </c>
      <c r="K54" s="27">
        <v>0</v>
      </c>
    </row>
    <row r="55" spans="1:11" ht="15" customHeight="1">
      <c r="A55" s="57"/>
      <c r="B55" s="26"/>
      <c r="C55" s="40" t="s">
        <v>342</v>
      </c>
      <c r="D55" s="28"/>
      <c r="E55" s="26"/>
      <c r="F55" s="41">
        <v>504787.57</v>
      </c>
      <c r="G55" s="41"/>
      <c r="H55" s="41">
        <f>SUM(H47:H54)</f>
        <v>279305.50000000006</v>
      </c>
      <c r="I55" s="41">
        <f>SUM(I47:I54)</f>
        <v>2260.56</v>
      </c>
      <c r="J55" s="41">
        <f>SUM(J47:J54)</f>
        <v>277044.94</v>
      </c>
      <c r="K55" s="41">
        <f>SUM(K47:K54)</f>
        <v>0</v>
      </c>
    </row>
    <row r="56" spans="1:11" ht="9" customHeight="1">
      <c r="A56" s="57"/>
      <c r="B56" s="26"/>
      <c r="C56" s="26"/>
      <c r="D56" s="28"/>
      <c r="E56" s="26"/>
      <c r="F56" s="27"/>
      <c r="G56" s="27"/>
      <c r="H56" s="27"/>
      <c r="I56" s="27"/>
      <c r="J56" s="27"/>
      <c r="K56" s="27"/>
    </row>
    <row r="57" spans="1:11" ht="15" customHeight="1">
      <c r="A57" s="57">
        <v>45</v>
      </c>
      <c r="B57" s="26" t="s">
        <v>49</v>
      </c>
      <c r="C57" s="26" t="s">
        <v>50</v>
      </c>
      <c r="D57" s="28" t="s">
        <v>329</v>
      </c>
      <c r="E57" s="26" t="s">
        <v>3</v>
      </c>
      <c r="F57" s="27">
        <v>121752</v>
      </c>
      <c r="G57" s="27">
        <v>21867</v>
      </c>
      <c r="H57" s="27">
        <f t="shared" si="0"/>
        <v>99885</v>
      </c>
      <c r="I57" s="27">
        <v>37011</v>
      </c>
      <c r="J57" s="27">
        <v>62874</v>
      </c>
      <c r="K57" s="27">
        <v>0</v>
      </c>
    </row>
    <row r="58" spans="1:11" ht="15" customHeight="1">
      <c r="A58" s="57">
        <v>46</v>
      </c>
      <c r="B58" s="26"/>
      <c r="C58" s="26" t="s">
        <v>51</v>
      </c>
      <c r="D58" s="28" t="s">
        <v>329</v>
      </c>
      <c r="E58" s="26" t="s">
        <v>3</v>
      </c>
      <c r="F58" s="27">
        <v>101667</v>
      </c>
      <c r="G58" s="27">
        <v>23363</v>
      </c>
      <c r="H58" s="27">
        <f t="shared" si="0"/>
        <v>78304</v>
      </c>
      <c r="I58" s="27">
        <v>955</v>
      </c>
      <c r="J58" s="27">
        <v>77349</v>
      </c>
      <c r="K58" s="27">
        <v>0</v>
      </c>
    </row>
    <row r="59" spans="1:11" ht="15" customHeight="1">
      <c r="A59" s="57">
        <v>47</v>
      </c>
      <c r="B59" s="26"/>
      <c r="C59" s="26" t="s">
        <v>52</v>
      </c>
      <c r="D59" s="28" t="s">
        <v>329</v>
      </c>
      <c r="E59" s="26" t="s">
        <v>3</v>
      </c>
      <c r="F59" s="27">
        <v>113793</v>
      </c>
      <c r="G59" s="27">
        <v>23405</v>
      </c>
      <c r="H59" s="27">
        <f t="shared" si="0"/>
        <v>90388</v>
      </c>
      <c r="I59" s="27">
        <v>12202</v>
      </c>
      <c r="J59" s="27">
        <v>78186</v>
      </c>
      <c r="K59" s="27">
        <v>0</v>
      </c>
    </row>
    <row r="60" spans="1:11" ht="15" customHeight="1">
      <c r="A60" s="57">
        <v>48</v>
      </c>
      <c r="B60" s="26"/>
      <c r="C60" s="26" t="s">
        <v>53</v>
      </c>
      <c r="D60" s="28" t="s">
        <v>329</v>
      </c>
      <c r="E60" s="26" t="s">
        <v>3</v>
      </c>
      <c r="F60" s="27">
        <v>91215</v>
      </c>
      <c r="G60" s="27">
        <v>18912</v>
      </c>
      <c r="H60" s="27">
        <f t="shared" si="0"/>
        <v>72303</v>
      </c>
      <c r="I60" s="27">
        <v>233</v>
      </c>
      <c r="J60" s="27">
        <v>72070</v>
      </c>
      <c r="K60" s="27">
        <v>0</v>
      </c>
    </row>
    <row r="61" spans="1:11" ht="15" customHeight="1">
      <c r="A61" s="57">
        <v>49</v>
      </c>
      <c r="B61" s="26"/>
      <c r="C61" s="26" t="s">
        <v>54</v>
      </c>
      <c r="D61" s="28" t="s">
        <v>329</v>
      </c>
      <c r="E61" s="26" t="s">
        <v>3</v>
      </c>
      <c r="F61" s="27">
        <v>105108</v>
      </c>
      <c r="G61" s="27">
        <v>17364</v>
      </c>
      <c r="H61" s="27">
        <f t="shared" si="0"/>
        <v>87744</v>
      </c>
      <c r="I61" s="27">
        <v>3072</v>
      </c>
      <c r="J61" s="27">
        <v>84672</v>
      </c>
      <c r="K61" s="27">
        <v>0</v>
      </c>
    </row>
    <row r="62" spans="1:11" ht="15" customHeight="1">
      <c r="A62" s="57">
        <v>50</v>
      </c>
      <c r="B62" s="26"/>
      <c r="C62" s="26" t="s">
        <v>55</v>
      </c>
      <c r="D62" s="28" t="s">
        <v>329</v>
      </c>
      <c r="E62" s="26" t="s">
        <v>3</v>
      </c>
      <c r="F62" s="27">
        <v>106859</v>
      </c>
      <c r="G62" s="27">
        <v>27254</v>
      </c>
      <c r="H62" s="27">
        <f t="shared" si="0"/>
        <v>79605</v>
      </c>
      <c r="I62" s="27">
        <v>871</v>
      </c>
      <c r="J62" s="27">
        <v>78734</v>
      </c>
      <c r="K62" s="27">
        <v>0</v>
      </c>
    </row>
    <row r="63" spans="1:11" ht="15" customHeight="1">
      <c r="A63" s="57">
        <v>51</v>
      </c>
      <c r="B63" s="26"/>
      <c r="C63" s="26" t="s">
        <v>56</v>
      </c>
      <c r="D63" s="28" t="s">
        <v>329</v>
      </c>
      <c r="E63" s="26" t="s">
        <v>3</v>
      </c>
      <c r="F63" s="27">
        <v>115175</v>
      </c>
      <c r="G63" s="27">
        <v>2241</v>
      </c>
      <c r="H63" s="27">
        <f t="shared" si="0"/>
        <v>112934</v>
      </c>
      <c r="I63" s="27">
        <v>36578</v>
      </c>
      <c r="J63" s="27">
        <v>76356</v>
      </c>
      <c r="K63" s="27">
        <v>0</v>
      </c>
    </row>
    <row r="64" spans="1:11" ht="15" customHeight="1">
      <c r="A64" s="57">
        <v>52</v>
      </c>
      <c r="B64" s="26"/>
      <c r="C64" s="26" t="s">
        <v>57</v>
      </c>
      <c r="D64" s="28" t="s">
        <v>329</v>
      </c>
      <c r="E64" s="26" t="s">
        <v>3</v>
      </c>
      <c r="F64" s="27">
        <v>132248</v>
      </c>
      <c r="G64" s="27">
        <v>5459</v>
      </c>
      <c r="H64" s="27">
        <f t="shared" si="0"/>
        <v>126789</v>
      </c>
      <c r="I64" s="27">
        <v>7120</v>
      </c>
      <c r="J64" s="27">
        <v>119669</v>
      </c>
      <c r="K64" s="27">
        <v>0</v>
      </c>
    </row>
    <row r="65" spans="1:11" ht="15" customHeight="1">
      <c r="A65" s="57">
        <v>53</v>
      </c>
      <c r="B65" s="26"/>
      <c r="C65" s="26" t="s">
        <v>58</v>
      </c>
      <c r="D65" s="28" t="s">
        <v>329</v>
      </c>
      <c r="E65" s="26" t="s">
        <v>3</v>
      </c>
      <c r="F65" s="27">
        <v>100579</v>
      </c>
      <c r="G65" s="27">
        <v>3593</v>
      </c>
      <c r="H65" s="27">
        <f t="shared" si="0"/>
        <v>96986</v>
      </c>
      <c r="I65" s="27">
        <v>14871</v>
      </c>
      <c r="J65" s="27">
        <v>82115</v>
      </c>
      <c r="K65" s="27">
        <v>0</v>
      </c>
    </row>
    <row r="66" spans="1:11" ht="15" customHeight="1">
      <c r="A66" s="57">
        <v>54</v>
      </c>
      <c r="B66" s="26"/>
      <c r="C66" s="26" t="s">
        <v>59</v>
      </c>
      <c r="D66" s="28" t="s">
        <v>329</v>
      </c>
      <c r="E66" s="26" t="s">
        <v>3</v>
      </c>
      <c r="F66" s="27">
        <v>89007</v>
      </c>
      <c r="G66" s="27">
        <v>9231</v>
      </c>
      <c r="H66" s="27">
        <f t="shared" si="0"/>
        <v>79776</v>
      </c>
      <c r="I66" s="27">
        <v>9013</v>
      </c>
      <c r="J66" s="27">
        <v>70763</v>
      </c>
      <c r="K66" s="27">
        <v>0</v>
      </c>
    </row>
    <row r="67" spans="1:11" ht="15" customHeight="1">
      <c r="A67" s="57">
        <v>55</v>
      </c>
      <c r="B67" s="26"/>
      <c r="C67" s="26" t="s">
        <v>60</v>
      </c>
      <c r="D67" s="28" t="s">
        <v>329</v>
      </c>
      <c r="E67" s="26" t="s">
        <v>3</v>
      </c>
      <c r="F67" s="27">
        <v>194048</v>
      </c>
      <c r="G67" s="27">
        <v>20253</v>
      </c>
      <c r="H67" s="27">
        <f t="shared" si="0"/>
        <v>173795</v>
      </c>
      <c r="I67" s="27">
        <v>25662</v>
      </c>
      <c r="J67" s="27">
        <v>148133</v>
      </c>
      <c r="K67" s="27">
        <v>0</v>
      </c>
    </row>
    <row r="68" spans="1:11" ht="15" customHeight="1">
      <c r="A68" s="57">
        <v>56</v>
      </c>
      <c r="B68" s="26"/>
      <c r="C68" s="26" t="s">
        <v>61</v>
      </c>
      <c r="D68" s="28" t="s">
        <v>329</v>
      </c>
      <c r="E68" s="26" t="s">
        <v>3</v>
      </c>
      <c r="F68" s="27">
        <v>161695</v>
      </c>
      <c r="G68" s="27">
        <v>19804</v>
      </c>
      <c r="H68" s="27">
        <f t="shared" si="0"/>
        <v>141891</v>
      </c>
      <c r="I68" s="27">
        <v>13535</v>
      </c>
      <c r="J68" s="27">
        <v>128356</v>
      </c>
      <c r="K68" s="27">
        <v>0</v>
      </c>
    </row>
    <row r="69" spans="1:11" ht="15" customHeight="1">
      <c r="A69" s="57">
        <v>57</v>
      </c>
      <c r="B69" s="26"/>
      <c r="C69" s="26" t="s">
        <v>62</v>
      </c>
      <c r="D69" s="28" t="s">
        <v>329</v>
      </c>
      <c r="E69" s="26" t="s">
        <v>3</v>
      </c>
      <c r="F69" s="27">
        <v>116488</v>
      </c>
      <c r="G69" s="27">
        <v>8032</v>
      </c>
      <c r="H69" s="27">
        <f t="shared" si="0"/>
        <v>108456</v>
      </c>
      <c r="I69" s="27">
        <v>2012</v>
      </c>
      <c r="J69" s="27">
        <v>106444</v>
      </c>
      <c r="K69" s="27">
        <v>0</v>
      </c>
    </row>
    <row r="70" spans="1:11" ht="15" customHeight="1">
      <c r="A70" s="57"/>
      <c r="B70" s="26"/>
      <c r="C70" s="40" t="s">
        <v>342</v>
      </c>
      <c r="D70" s="28"/>
      <c r="E70" s="26"/>
      <c r="F70" s="41">
        <v>1550109</v>
      </c>
      <c r="G70" s="41"/>
      <c r="H70" s="41">
        <f>SUM(H57:H69)</f>
        <v>1348856</v>
      </c>
      <c r="I70" s="41">
        <f>SUM(I57:I69)</f>
        <v>163135</v>
      </c>
      <c r="J70" s="41">
        <f>SUM(J57:J69)</f>
        <v>1185721</v>
      </c>
      <c r="K70" s="41">
        <f>SUM(K57:K69)</f>
        <v>0</v>
      </c>
    </row>
    <row r="71" spans="1:11" ht="15" customHeight="1">
      <c r="A71" s="57">
        <v>58</v>
      </c>
      <c r="B71" s="26" t="s">
        <v>63</v>
      </c>
      <c r="C71" s="26" t="s">
        <v>63</v>
      </c>
      <c r="D71" s="28" t="s">
        <v>329</v>
      </c>
      <c r="E71" s="26" t="s">
        <v>3</v>
      </c>
      <c r="F71" s="27">
        <v>196686</v>
      </c>
      <c r="G71" s="27">
        <v>19573</v>
      </c>
      <c r="H71" s="27">
        <f t="shared" si="0"/>
        <v>177113</v>
      </c>
      <c r="I71" s="27">
        <v>14608</v>
      </c>
      <c r="J71" s="27">
        <v>162505</v>
      </c>
      <c r="K71" s="27">
        <v>0</v>
      </c>
    </row>
    <row r="72" spans="1:11" ht="15" customHeight="1">
      <c r="A72" s="57">
        <v>59</v>
      </c>
      <c r="B72" s="26"/>
      <c r="C72" s="26" t="s">
        <v>64</v>
      </c>
      <c r="D72" s="28" t="s">
        <v>329</v>
      </c>
      <c r="E72" s="26" t="s">
        <v>3</v>
      </c>
      <c r="F72" s="27">
        <v>234931</v>
      </c>
      <c r="G72" s="27">
        <v>39987</v>
      </c>
      <c r="H72" s="27">
        <f t="shared" si="0"/>
        <v>194944</v>
      </c>
      <c r="I72" s="27">
        <v>17500</v>
      </c>
      <c r="J72" s="27">
        <v>177444</v>
      </c>
      <c r="K72" s="27">
        <v>0</v>
      </c>
    </row>
    <row r="73" spans="1:11" ht="15" customHeight="1">
      <c r="A73" s="57">
        <v>60</v>
      </c>
      <c r="B73" s="26"/>
      <c r="C73" s="26" t="s">
        <v>65</v>
      </c>
      <c r="D73" s="28" t="s">
        <v>329</v>
      </c>
      <c r="E73" s="26" t="s">
        <v>3</v>
      </c>
      <c r="F73" s="27">
        <v>137700</v>
      </c>
      <c r="G73" s="27">
        <v>4941</v>
      </c>
      <c r="H73" s="27">
        <f t="shared" si="0"/>
        <v>132759</v>
      </c>
      <c r="I73" s="27">
        <v>3723</v>
      </c>
      <c r="J73" s="27">
        <v>129036</v>
      </c>
      <c r="K73" s="27">
        <v>0</v>
      </c>
    </row>
    <row r="74" spans="1:11" ht="15" customHeight="1">
      <c r="A74" s="57">
        <v>61</v>
      </c>
      <c r="B74" s="26"/>
      <c r="C74" s="26" t="s">
        <v>66</v>
      </c>
      <c r="D74" s="28" t="s">
        <v>329</v>
      </c>
      <c r="E74" s="26" t="s">
        <v>3</v>
      </c>
      <c r="F74" s="27">
        <v>109900</v>
      </c>
      <c r="G74" s="27">
        <v>11530</v>
      </c>
      <c r="H74" s="27">
        <f t="shared" si="0"/>
        <v>98370</v>
      </c>
      <c r="I74" s="27">
        <v>3565</v>
      </c>
      <c r="J74" s="27">
        <v>94805</v>
      </c>
      <c r="K74" s="27">
        <v>0</v>
      </c>
    </row>
    <row r="75" spans="1:11" ht="15" customHeight="1">
      <c r="A75" s="57">
        <v>62</v>
      </c>
      <c r="B75" s="26"/>
      <c r="C75" s="26" t="s">
        <v>67</v>
      </c>
      <c r="D75" s="28" t="s">
        <v>329</v>
      </c>
      <c r="E75" s="26" t="s">
        <v>3</v>
      </c>
      <c r="F75" s="27">
        <v>123521</v>
      </c>
      <c r="G75" s="27">
        <v>32569</v>
      </c>
      <c r="H75" s="27">
        <f t="shared" si="0"/>
        <v>90952</v>
      </c>
      <c r="I75" s="27">
        <v>7237</v>
      </c>
      <c r="J75" s="27">
        <v>83715</v>
      </c>
      <c r="K75" s="27">
        <v>0</v>
      </c>
    </row>
    <row r="76" spans="1:11" ht="15" customHeight="1">
      <c r="A76" s="57">
        <v>63</v>
      </c>
      <c r="B76" s="26"/>
      <c r="C76" s="26" t="s">
        <v>68</v>
      </c>
      <c r="D76" s="28" t="s">
        <v>329</v>
      </c>
      <c r="E76" s="26" t="s">
        <v>3</v>
      </c>
      <c r="F76" s="27">
        <v>33910</v>
      </c>
      <c r="G76" s="27">
        <v>1135</v>
      </c>
      <c r="H76" s="27">
        <f t="shared" si="0"/>
        <v>32775</v>
      </c>
      <c r="I76" s="27">
        <v>304</v>
      </c>
      <c r="J76" s="27">
        <v>32471</v>
      </c>
      <c r="K76" s="27">
        <v>0</v>
      </c>
    </row>
    <row r="77" spans="1:11" ht="15" customHeight="1">
      <c r="A77" s="57">
        <v>64</v>
      </c>
      <c r="B77" s="26"/>
      <c r="C77" s="26" t="s">
        <v>69</v>
      </c>
      <c r="D77" s="28" t="s">
        <v>329</v>
      </c>
      <c r="E77" s="26" t="s">
        <v>3</v>
      </c>
      <c r="F77" s="27">
        <v>118550</v>
      </c>
      <c r="G77" s="27">
        <v>4748</v>
      </c>
      <c r="H77" s="27">
        <f t="shared" si="0"/>
        <v>113802</v>
      </c>
      <c r="I77" s="27">
        <v>6002</v>
      </c>
      <c r="J77" s="27">
        <v>107800</v>
      </c>
      <c r="K77" s="27">
        <v>0</v>
      </c>
    </row>
    <row r="78" spans="1:11" ht="15" customHeight="1">
      <c r="A78" s="57">
        <v>65</v>
      </c>
      <c r="B78" s="26"/>
      <c r="C78" s="26" t="s">
        <v>70</v>
      </c>
      <c r="D78" s="28" t="s">
        <v>329</v>
      </c>
      <c r="E78" s="26" t="s">
        <v>3</v>
      </c>
      <c r="F78" s="27">
        <v>153448</v>
      </c>
      <c r="G78" s="27">
        <v>21445</v>
      </c>
      <c r="H78" s="27">
        <f t="shared" si="0"/>
        <v>132003</v>
      </c>
      <c r="I78" s="27">
        <v>12085</v>
      </c>
      <c r="J78" s="27">
        <v>119918</v>
      </c>
      <c r="K78" s="27">
        <v>0</v>
      </c>
    </row>
    <row r="79" spans="1:11" ht="15" customHeight="1">
      <c r="A79" s="57">
        <v>66</v>
      </c>
      <c r="B79" s="26"/>
      <c r="C79" s="26" t="s">
        <v>71</v>
      </c>
      <c r="D79" s="28" t="s">
        <v>329</v>
      </c>
      <c r="E79" s="26" t="s">
        <v>3</v>
      </c>
      <c r="F79" s="27">
        <v>92978</v>
      </c>
      <c r="G79" s="27">
        <v>51550</v>
      </c>
      <c r="H79" s="27">
        <f aca="true" t="shared" si="1" ref="H79:H151">F79-G79</f>
        <v>41428</v>
      </c>
      <c r="I79" s="27">
        <v>1045</v>
      </c>
      <c r="J79" s="27">
        <v>40383</v>
      </c>
      <c r="K79" s="27">
        <v>0</v>
      </c>
    </row>
    <row r="80" spans="1:11" ht="15" customHeight="1">
      <c r="A80" s="57">
        <v>67</v>
      </c>
      <c r="B80" s="26"/>
      <c r="C80" s="26" t="s">
        <v>72</v>
      </c>
      <c r="D80" s="28" t="s">
        <v>329</v>
      </c>
      <c r="E80" s="26" t="s">
        <v>3</v>
      </c>
      <c r="F80" s="27">
        <v>107742</v>
      </c>
      <c r="G80" s="27">
        <v>69791</v>
      </c>
      <c r="H80" s="27">
        <f t="shared" si="1"/>
        <v>37951</v>
      </c>
      <c r="I80" s="27">
        <v>0</v>
      </c>
      <c r="J80" s="27">
        <v>37951</v>
      </c>
      <c r="K80" s="27">
        <v>0</v>
      </c>
    </row>
    <row r="81" spans="1:11" ht="15" customHeight="1">
      <c r="A81" s="57"/>
      <c r="B81" s="26"/>
      <c r="C81" s="40" t="s">
        <v>342</v>
      </c>
      <c r="D81" s="28"/>
      <c r="E81" s="26"/>
      <c r="F81" s="41">
        <v>1309104</v>
      </c>
      <c r="G81" s="41"/>
      <c r="H81" s="41">
        <f>SUM(H71:H80)</f>
        <v>1052097</v>
      </c>
      <c r="I81" s="41">
        <f>SUM(I71:I80)</f>
        <v>66069</v>
      </c>
      <c r="J81" s="41">
        <f>SUM(J71:J80)</f>
        <v>986028</v>
      </c>
      <c r="K81" s="41">
        <f>SUM(K71:K80)</f>
        <v>0</v>
      </c>
    </row>
    <row r="82" spans="1:11" ht="15" customHeight="1">
      <c r="A82" s="57"/>
      <c r="B82" s="26"/>
      <c r="C82" s="26"/>
      <c r="D82" s="28"/>
      <c r="E82" s="26"/>
      <c r="F82" s="27"/>
      <c r="G82" s="27"/>
      <c r="H82" s="27"/>
      <c r="I82" s="27"/>
      <c r="J82" s="27"/>
      <c r="K82" s="27"/>
    </row>
    <row r="83" spans="1:11" ht="15" customHeight="1">
      <c r="A83" s="57">
        <v>68</v>
      </c>
      <c r="B83" s="26" t="s">
        <v>73</v>
      </c>
      <c r="C83" s="26" t="s">
        <v>73</v>
      </c>
      <c r="D83" s="28" t="s">
        <v>329</v>
      </c>
      <c r="E83" s="26" t="s">
        <v>74</v>
      </c>
      <c r="F83" s="27">
        <v>83198</v>
      </c>
      <c r="G83" s="27">
        <v>0</v>
      </c>
      <c r="H83" s="27">
        <f t="shared" si="1"/>
        <v>83198</v>
      </c>
      <c r="I83" s="27">
        <v>763</v>
      </c>
      <c r="J83" s="27">
        <v>82435</v>
      </c>
      <c r="K83" s="27">
        <v>0</v>
      </c>
    </row>
    <row r="84" spans="1:11" ht="15" customHeight="1">
      <c r="A84" s="57">
        <v>69</v>
      </c>
      <c r="B84" s="26"/>
      <c r="C84" s="26" t="s">
        <v>75</v>
      </c>
      <c r="D84" s="28" t="s">
        <v>329</v>
      </c>
      <c r="E84" s="26" t="s">
        <v>74</v>
      </c>
      <c r="F84" s="27">
        <v>91350</v>
      </c>
      <c r="G84" s="27">
        <v>7581</v>
      </c>
      <c r="H84" s="27">
        <f t="shared" si="1"/>
        <v>83769</v>
      </c>
      <c r="I84" s="27">
        <v>7526</v>
      </c>
      <c r="J84" s="27">
        <v>76243</v>
      </c>
      <c r="K84" s="27">
        <v>0</v>
      </c>
    </row>
    <row r="85" spans="1:11" ht="15" customHeight="1">
      <c r="A85" s="57">
        <v>70</v>
      </c>
      <c r="B85" s="26"/>
      <c r="C85" s="26" t="s">
        <v>76</v>
      </c>
      <c r="D85" s="28" t="s">
        <v>329</v>
      </c>
      <c r="E85" s="26" t="s">
        <v>74</v>
      </c>
      <c r="F85" s="27">
        <v>101097</v>
      </c>
      <c r="G85" s="27">
        <v>7190</v>
      </c>
      <c r="H85" s="27">
        <f t="shared" si="1"/>
        <v>93907</v>
      </c>
      <c r="I85" s="27">
        <v>5989</v>
      </c>
      <c r="J85" s="27">
        <v>87918</v>
      </c>
      <c r="K85" s="27">
        <v>0</v>
      </c>
    </row>
    <row r="86" spans="1:11" ht="15" customHeight="1">
      <c r="A86" s="57">
        <v>71</v>
      </c>
      <c r="B86" s="26"/>
      <c r="C86" s="26" t="s">
        <v>77</v>
      </c>
      <c r="D86" s="28" t="s">
        <v>329</v>
      </c>
      <c r="E86" s="26" t="s">
        <v>3</v>
      </c>
      <c r="F86" s="27">
        <v>63392</v>
      </c>
      <c r="G86" s="27">
        <v>0</v>
      </c>
      <c r="H86" s="27">
        <f t="shared" si="1"/>
        <v>63392</v>
      </c>
      <c r="I86" s="27">
        <v>253</v>
      </c>
      <c r="J86" s="27">
        <v>63139</v>
      </c>
      <c r="K86" s="27">
        <v>0</v>
      </c>
    </row>
    <row r="87" spans="1:11" ht="15" customHeight="1">
      <c r="A87" s="57">
        <v>72</v>
      </c>
      <c r="B87" s="26"/>
      <c r="C87" s="26" t="s">
        <v>78</v>
      </c>
      <c r="D87" s="28" t="s">
        <v>329</v>
      </c>
      <c r="E87" s="26" t="s">
        <v>3</v>
      </c>
      <c r="F87" s="27">
        <v>89487</v>
      </c>
      <c r="G87" s="27">
        <v>0</v>
      </c>
      <c r="H87" s="27">
        <f t="shared" si="1"/>
        <v>89487</v>
      </c>
      <c r="I87" s="27">
        <v>1440</v>
      </c>
      <c r="J87" s="27">
        <v>88047</v>
      </c>
      <c r="K87" s="27">
        <v>0</v>
      </c>
    </row>
    <row r="88" spans="1:11" ht="15" customHeight="1">
      <c r="A88" s="57">
        <v>73</v>
      </c>
      <c r="B88" s="26"/>
      <c r="C88" s="26" t="s">
        <v>79</v>
      </c>
      <c r="D88" s="28" t="s">
        <v>329</v>
      </c>
      <c r="E88" s="26" t="s">
        <v>3</v>
      </c>
      <c r="F88" s="27">
        <v>115113</v>
      </c>
      <c r="G88" s="27">
        <v>11778</v>
      </c>
      <c r="H88" s="27">
        <f t="shared" si="1"/>
        <v>103335</v>
      </c>
      <c r="I88" s="27">
        <v>14959</v>
      </c>
      <c r="J88" s="27">
        <v>88376</v>
      </c>
      <c r="K88" s="27">
        <v>0</v>
      </c>
    </row>
    <row r="89" spans="1:11" ht="15" customHeight="1">
      <c r="A89" s="57">
        <v>74</v>
      </c>
      <c r="B89" s="26"/>
      <c r="C89" s="26" t="s">
        <v>80</v>
      </c>
      <c r="D89" s="28" t="s">
        <v>329</v>
      </c>
      <c r="E89" s="26" t="s">
        <v>3</v>
      </c>
      <c r="F89" s="27">
        <v>82787</v>
      </c>
      <c r="G89" s="27">
        <v>3178</v>
      </c>
      <c r="H89" s="27">
        <f t="shared" si="1"/>
        <v>79609</v>
      </c>
      <c r="I89" s="27">
        <v>5661</v>
      </c>
      <c r="J89" s="27">
        <v>73948</v>
      </c>
      <c r="K89" s="27">
        <v>0</v>
      </c>
    </row>
    <row r="90" spans="1:11" ht="15" customHeight="1">
      <c r="A90" s="57">
        <v>75</v>
      </c>
      <c r="B90" s="26"/>
      <c r="C90" s="26" t="s">
        <v>81</v>
      </c>
      <c r="D90" s="28" t="s">
        <v>329</v>
      </c>
      <c r="E90" s="26" t="s">
        <v>3</v>
      </c>
      <c r="F90" s="27">
        <v>130328</v>
      </c>
      <c r="G90" s="27">
        <v>3485</v>
      </c>
      <c r="H90" s="27">
        <f t="shared" si="1"/>
        <v>126843</v>
      </c>
      <c r="I90" s="27">
        <v>6564</v>
      </c>
      <c r="J90" s="27">
        <v>120279</v>
      </c>
      <c r="K90" s="27">
        <v>0</v>
      </c>
    </row>
    <row r="91" spans="1:11" ht="15" customHeight="1">
      <c r="A91" s="57">
        <v>76</v>
      </c>
      <c r="B91" s="26"/>
      <c r="C91" s="26" t="s">
        <v>82</v>
      </c>
      <c r="D91" s="28" t="s">
        <v>329</v>
      </c>
      <c r="E91" s="26" t="s">
        <v>3</v>
      </c>
      <c r="F91" s="27">
        <v>50819</v>
      </c>
      <c r="G91" s="27">
        <v>1677</v>
      </c>
      <c r="H91" s="27">
        <f t="shared" si="1"/>
        <v>49142</v>
      </c>
      <c r="I91" s="27">
        <v>29874</v>
      </c>
      <c r="J91" s="27">
        <v>19268</v>
      </c>
      <c r="K91" s="27">
        <v>0</v>
      </c>
    </row>
    <row r="92" spans="1:11" ht="15" customHeight="1">
      <c r="A92" s="57">
        <v>77</v>
      </c>
      <c r="B92" s="26"/>
      <c r="C92" s="26" t="s">
        <v>83</v>
      </c>
      <c r="D92" s="28" t="s">
        <v>329</v>
      </c>
      <c r="E92" s="26" t="s">
        <v>3</v>
      </c>
      <c r="F92" s="27">
        <v>92178</v>
      </c>
      <c r="G92" s="27">
        <v>2912</v>
      </c>
      <c r="H92" s="27">
        <f t="shared" si="1"/>
        <v>89266</v>
      </c>
      <c r="I92" s="27">
        <v>13369</v>
      </c>
      <c r="J92" s="27">
        <v>75897</v>
      </c>
      <c r="K92" s="27">
        <v>0</v>
      </c>
    </row>
    <row r="93" spans="1:11" ht="15" customHeight="1">
      <c r="A93" s="57">
        <v>78</v>
      </c>
      <c r="B93" s="26"/>
      <c r="C93" s="26" t="s">
        <v>84</v>
      </c>
      <c r="D93" s="28" t="s">
        <v>329</v>
      </c>
      <c r="E93" s="26" t="s">
        <v>3</v>
      </c>
      <c r="F93" s="27">
        <v>76108</v>
      </c>
      <c r="G93" s="27">
        <v>4948</v>
      </c>
      <c r="H93" s="27">
        <f t="shared" si="1"/>
        <v>71160</v>
      </c>
      <c r="I93" s="27">
        <v>14189</v>
      </c>
      <c r="J93" s="27">
        <v>56971</v>
      </c>
      <c r="K93" s="27">
        <v>0</v>
      </c>
    </row>
    <row r="94" spans="1:11" ht="15" customHeight="1">
      <c r="A94" s="57">
        <v>79</v>
      </c>
      <c r="B94" s="26"/>
      <c r="C94" s="26" t="s">
        <v>85</v>
      </c>
      <c r="D94" s="28" t="s">
        <v>329</v>
      </c>
      <c r="E94" s="26" t="s">
        <v>74</v>
      </c>
      <c r="F94" s="27">
        <v>119477</v>
      </c>
      <c r="G94" s="27">
        <v>9297</v>
      </c>
      <c r="H94" s="27">
        <f t="shared" si="1"/>
        <v>110180</v>
      </c>
      <c r="I94" s="27">
        <v>40448</v>
      </c>
      <c r="J94" s="27">
        <v>69732</v>
      </c>
      <c r="K94" s="27">
        <v>0</v>
      </c>
    </row>
    <row r="95" spans="1:11" ht="15" customHeight="1">
      <c r="A95" s="57">
        <v>80</v>
      </c>
      <c r="B95" s="26"/>
      <c r="C95" s="26" t="s">
        <v>86</v>
      </c>
      <c r="D95" s="28" t="s">
        <v>329</v>
      </c>
      <c r="E95" s="26" t="s">
        <v>3</v>
      </c>
      <c r="F95" s="27">
        <v>95604</v>
      </c>
      <c r="G95" s="27">
        <v>1009</v>
      </c>
      <c r="H95" s="27">
        <f t="shared" si="1"/>
        <v>94595</v>
      </c>
      <c r="I95" s="27">
        <v>22549</v>
      </c>
      <c r="J95" s="27">
        <v>72046</v>
      </c>
      <c r="K95" s="27">
        <v>0</v>
      </c>
    </row>
    <row r="96" spans="1:11" ht="15" customHeight="1">
      <c r="A96" s="57"/>
      <c r="B96" s="26"/>
      <c r="C96" s="40" t="s">
        <v>342</v>
      </c>
      <c r="D96" s="28"/>
      <c r="E96" s="26"/>
      <c r="F96" s="41">
        <v>1175136.1</v>
      </c>
      <c r="G96" s="41"/>
      <c r="H96" s="41">
        <f>SUM(H83:H95)</f>
        <v>1137883</v>
      </c>
      <c r="I96" s="41">
        <f>SUM(I83:I95)</f>
        <v>163584</v>
      </c>
      <c r="J96" s="41">
        <f>SUM(J83:J95)</f>
        <v>974299</v>
      </c>
      <c r="K96" s="41">
        <f>SUM(K83:K95)</f>
        <v>0</v>
      </c>
    </row>
    <row r="97" spans="1:11" ht="15" customHeight="1">
      <c r="A97" s="57"/>
      <c r="B97" s="26"/>
      <c r="C97" s="26"/>
      <c r="D97" s="28"/>
      <c r="E97" s="26"/>
      <c r="F97" s="27"/>
      <c r="G97" s="27"/>
      <c r="H97" s="27"/>
      <c r="I97" s="27"/>
      <c r="J97" s="27"/>
      <c r="K97" s="27"/>
    </row>
    <row r="98" spans="1:11" ht="15" customHeight="1">
      <c r="A98" s="57">
        <v>81</v>
      </c>
      <c r="B98" s="26" t="s">
        <v>87</v>
      </c>
      <c r="C98" s="26" t="s">
        <v>88</v>
      </c>
      <c r="D98" s="28" t="s">
        <v>329</v>
      </c>
      <c r="E98" s="26" t="s">
        <v>3</v>
      </c>
      <c r="F98" s="27">
        <v>151362</v>
      </c>
      <c r="G98" s="27">
        <v>28012</v>
      </c>
      <c r="H98" s="27">
        <f t="shared" si="1"/>
        <v>123350</v>
      </c>
      <c r="I98" s="27">
        <v>6011</v>
      </c>
      <c r="J98" s="27">
        <v>117339</v>
      </c>
      <c r="K98" s="27">
        <v>0</v>
      </c>
    </row>
    <row r="99" spans="1:11" ht="15" customHeight="1">
      <c r="A99" s="57">
        <v>82</v>
      </c>
      <c r="B99" s="26"/>
      <c r="C99" s="26" t="s">
        <v>89</v>
      </c>
      <c r="D99" s="28" t="s">
        <v>329</v>
      </c>
      <c r="E99" s="26" t="s">
        <v>3</v>
      </c>
      <c r="F99" s="27">
        <v>181225</v>
      </c>
      <c r="G99" s="27">
        <v>17848</v>
      </c>
      <c r="H99" s="27">
        <f t="shared" si="1"/>
        <v>163377</v>
      </c>
      <c r="I99" s="27">
        <v>14535.26</v>
      </c>
      <c r="J99" s="27">
        <v>148841.74</v>
      </c>
      <c r="K99" s="27">
        <v>0</v>
      </c>
    </row>
    <row r="100" spans="1:11" ht="15" customHeight="1">
      <c r="A100" s="57">
        <v>83</v>
      </c>
      <c r="B100" s="26"/>
      <c r="C100" s="26" t="s">
        <v>90</v>
      </c>
      <c r="D100" s="28" t="s">
        <v>329</v>
      </c>
      <c r="E100" s="26" t="s">
        <v>3</v>
      </c>
      <c r="F100" s="27">
        <v>80410</v>
      </c>
      <c r="G100" s="27">
        <v>0</v>
      </c>
      <c r="H100" s="27">
        <f t="shared" si="1"/>
        <v>80410</v>
      </c>
      <c r="I100" s="27">
        <v>60009.74</v>
      </c>
      <c r="J100" s="27">
        <v>20400.26</v>
      </c>
      <c r="K100" s="27">
        <v>0</v>
      </c>
    </row>
    <row r="101" spans="1:11" ht="15" customHeight="1">
      <c r="A101" s="57">
        <v>84</v>
      </c>
      <c r="B101" s="26"/>
      <c r="C101" s="26" t="s">
        <v>91</v>
      </c>
      <c r="D101" s="28" t="s">
        <v>329</v>
      </c>
      <c r="E101" s="26" t="s">
        <v>3</v>
      </c>
      <c r="F101" s="27">
        <v>110716</v>
      </c>
      <c r="G101" s="27">
        <v>0</v>
      </c>
      <c r="H101" s="27">
        <f t="shared" si="1"/>
        <v>110716</v>
      </c>
      <c r="I101" s="27">
        <v>49577.5</v>
      </c>
      <c r="J101" s="27">
        <v>61138.5</v>
      </c>
      <c r="K101" s="27">
        <v>0</v>
      </c>
    </row>
    <row r="102" spans="1:11" ht="15" customHeight="1">
      <c r="A102" s="57">
        <v>85</v>
      </c>
      <c r="B102" s="26"/>
      <c r="C102" s="26" t="s">
        <v>92</v>
      </c>
      <c r="D102" s="28" t="s">
        <v>329</v>
      </c>
      <c r="E102" s="26" t="s">
        <v>3</v>
      </c>
      <c r="F102" s="27">
        <v>96980</v>
      </c>
      <c r="G102" s="27">
        <v>3494</v>
      </c>
      <c r="H102" s="27">
        <f t="shared" si="1"/>
        <v>93486</v>
      </c>
      <c r="I102" s="27">
        <v>47981</v>
      </c>
      <c r="J102" s="27">
        <v>45505</v>
      </c>
      <c r="K102" s="27">
        <v>0</v>
      </c>
    </row>
    <row r="103" spans="1:11" ht="15" customHeight="1">
      <c r="A103" s="57">
        <v>86</v>
      </c>
      <c r="B103" s="26"/>
      <c r="C103" s="26" t="s">
        <v>93</v>
      </c>
      <c r="D103" s="28" t="s">
        <v>329</v>
      </c>
      <c r="E103" s="26" t="s">
        <v>3</v>
      </c>
      <c r="F103" s="27">
        <v>135516</v>
      </c>
      <c r="G103" s="27">
        <v>2736</v>
      </c>
      <c r="H103" s="27">
        <f t="shared" si="1"/>
        <v>132780</v>
      </c>
      <c r="I103" s="27">
        <v>83817.8</v>
      </c>
      <c r="J103" s="27">
        <v>48962.2</v>
      </c>
      <c r="K103" s="27">
        <v>0</v>
      </c>
    </row>
    <row r="104" spans="1:11" ht="15" customHeight="1">
      <c r="A104" s="57">
        <v>87</v>
      </c>
      <c r="B104" s="26"/>
      <c r="C104" s="26" t="s">
        <v>94</v>
      </c>
      <c r="D104" s="28" t="s">
        <v>329</v>
      </c>
      <c r="E104" s="26" t="s">
        <v>3</v>
      </c>
      <c r="F104" s="27">
        <v>98285</v>
      </c>
      <c r="G104" s="27">
        <v>3707</v>
      </c>
      <c r="H104" s="27">
        <f t="shared" si="1"/>
        <v>94578</v>
      </c>
      <c r="I104" s="27">
        <v>5538</v>
      </c>
      <c r="J104" s="27">
        <v>89040</v>
      </c>
      <c r="K104" s="27">
        <v>0</v>
      </c>
    </row>
    <row r="105" spans="1:11" ht="15" customHeight="1">
      <c r="A105" s="57">
        <v>88</v>
      </c>
      <c r="B105" s="26"/>
      <c r="C105" s="26" t="s">
        <v>95</v>
      </c>
      <c r="D105" s="28" t="s">
        <v>329</v>
      </c>
      <c r="E105" s="26" t="s">
        <v>3</v>
      </c>
      <c r="F105" s="27">
        <v>134772</v>
      </c>
      <c r="G105" s="27">
        <v>23862</v>
      </c>
      <c r="H105" s="27">
        <f t="shared" si="1"/>
        <v>110910</v>
      </c>
      <c r="I105" s="27">
        <v>34970</v>
      </c>
      <c r="J105" s="27">
        <v>75940</v>
      </c>
      <c r="K105" s="27">
        <v>0</v>
      </c>
    </row>
    <row r="106" spans="1:11" ht="15" customHeight="1">
      <c r="A106" s="57">
        <v>89</v>
      </c>
      <c r="B106" s="26"/>
      <c r="C106" s="26" t="s">
        <v>96</v>
      </c>
      <c r="D106" s="28" t="s">
        <v>329</v>
      </c>
      <c r="E106" s="26" t="s">
        <v>3</v>
      </c>
      <c r="F106" s="27">
        <v>195198</v>
      </c>
      <c r="G106" s="27">
        <v>17866</v>
      </c>
      <c r="H106" s="27">
        <f t="shared" si="1"/>
        <v>177332</v>
      </c>
      <c r="I106" s="27">
        <v>34472</v>
      </c>
      <c r="J106" s="27">
        <v>142860</v>
      </c>
      <c r="K106" s="27">
        <v>0</v>
      </c>
    </row>
    <row r="107" spans="1:11" ht="15" customHeight="1">
      <c r="A107" s="57">
        <v>90</v>
      </c>
      <c r="B107" s="26"/>
      <c r="C107" s="26" t="s">
        <v>97</v>
      </c>
      <c r="D107" s="28" t="s">
        <v>329</v>
      </c>
      <c r="E107" s="26" t="s">
        <v>3</v>
      </c>
      <c r="F107" s="27">
        <v>138979</v>
      </c>
      <c r="G107" s="27">
        <v>3312</v>
      </c>
      <c r="H107" s="27">
        <f t="shared" si="1"/>
        <v>135667</v>
      </c>
      <c r="I107" s="27">
        <v>24963</v>
      </c>
      <c r="J107" s="27">
        <v>110704</v>
      </c>
      <c r="K107" s="27">
        <v>0</v>
      </c>
    </row>
    <row r="108" spans="1:11" ht="15" customHeight="1">
      <c r="A108" s="57">
        <v>91</v>
      </c>
      <c r="B108" s="26"/>
      <c r="C108" s="26" t="s">
        <v>20</v>
      </c>
      <c r="D108" s="28" t="s">
        <v>329</v>
      </c>
      <c r="E108" s="26" t="s">
        <v>3</v>
      </c>
      <c r="F108" s="27">
        <v>140284</v>
      </c>
      <c r="G108" s="27">
        <v>886</v>
      </c>
      <c r="H108" s="27">
        <f t="shared" si="1"/>
        <v>139398</v>
      </c>
      <c r="I108" s="27">
        <v>6259</v>
      </c>
      <c r="J108" s="27">
        <v>133139</v>
      </c>
      <c r="K108" s="27">
        <v>0</v>
      </c>
    </row>
    <row r="109" spans="1:11" ht="15" customHeight="1">
      <c r="A109" s="57">
        <v>92</v>
      </c>
      <c r="B109" s="26"/>
      <c r="C109" s="26" t="s">
        <v>98</v>
      </c>
      <c r="D109" s="28" t="s">
        <v>329</v>
      </c>
      <c r="E109" s="26" t="s">
        <v>3</v>
      </c>
      <c r="F109" s="27">
        <v>73137</v>
      </c>
      <c r="G109" s="27">
        <v>4534</v>
      </c>
      <c r="H109" s="27">
        <f t="shared" si="1"/>
        <v>68603</v>
      </c>
      <c r="I109" s="27">
        <v>0</v>
      </c>
      <c r="J109" s="27">
        <v>68603</v>
      </c>
      <c r="K109" s="27">
        <v>0</v>
      </c>
    </row>
    <row r="110" spans="1:11" ht="15" customHeight="1">
      <c r="A110" s="57">
        <v>93</v>
      </c>
      <c r="B110" s="26"/>
      <c r="C110" s="26" t="s">
        <v>99</v>
      </c>
      <c r="D110" s="28" t="s">
        <v>329</v>
      </c>
      <c r="E110" s="26" t="s">
        <v>3</v>
      </c>
      <c r="F110" s="27">
        <v>139425</v>
      </c>
      <c r="G110" s="27">
        <v>7557</v>
      </c>
      <c r="H110" s="27">
        <f t="shared" si="1"/>
        <v>131868</v>
      </c>
      <c r="I110" s="27">
        <v>0</v>
      </c>
      <c r="J110" s="27">
        <v>131868</v>
      </c>
      <c r="K110" s="27">
        <v>0</v>
      </c>
    </row>
    <row r="111" spans="1:11" ht="15" customHeight="1">
      <c r="A111" s="57"/>
      <c r="B111" s="26"/>
      <c r="C111" s="40" t="s">
        <v>342</v>
      </c>
      <c r="D111" s="28"/>
      <c r="E111" s="26"/>
      <c r="F111" s="41">
        <v>1676655</v>
      </c>
      <c r="G111" s="41"/>
      <c r="H111" s="41">
        <f>SUM(H98:H110)</f>
        <v>1562475</v>
      </c>
      <c r="I111" s="41">
        <f>SUM(I98:I110)</f>
        <v>368134.3</v>
      </c>
      <c r="J111" s="41">
        <f>SUM(J98:J110)</f>
        <v>1194340.7</v>
      </c>
      <c r="K111" s="41">
        <f>SUM(K98:K110)</f>
        <v>0</v>
      </c>
    </row>
    <row r="112" spans="1:11" ht="9" customHeight="1">
      <c r="A112" s="57"/>
      <c r="B112" s="26"/>
      <c r="C112" s="26"/>
      <c r="D112" s="28"/>
      <c r="E112" s="26"/>
      <c r="F112" s="27"/>
      <c r="G112" s="27"/>
      <c r="H112" s="27"/>
      <c r="I112" s="27"/>
      <c r="J112" s="27"/>
      <c r="K112" s="27"/>
    </row>
    <row r="113" spans="1:11" ht="15" customHeight="1">
      <c r="A113" s="57">
        <v>94</v>
      </c>
      <c r="B113" s="26" t="s">
        <v>100</v>
      </c>
      <c r="C113" s="26" t="s">
        <v>101</v>
      </c>
      <c r="D113" s="28" t="s">
        <v>329</v>
      </c>
      <c r="E113" s="26" t="s">
        <v>3</v>
      </c>
      <c r="F113" s="27">
        <v>112948.01</v>
      </c>
      <c r="G113" s="27">
        <v>36928</v>
      </c>
      <c r="H113" s="27">
        <f t="shared" si="1"/>
        <v>76020.01</v>
      </c>
      <c r="I113" s="27">
        <v>2517.2</v>
      </c>
      <c r="J113" s="27">
        <v>73502.81</v>
      </c>
      <c r="K113" s="27">
        <v>0</v>
      </c>
    </row>
    <row r="114" spans="1:11" ht="15" customHeight="1">
      <c r="A114" s="57">
        <v>95</v>
      </c>
      <c r="B114" s="26"/>
      <c r="C114" s="26" t="s">
        <v>102</v>
      </c>
      <c r="D114" s="28" t="s">
        <v>329</v>
      </c>
      <c r="E114" s="26" t="s">
        <v>3</v>
      </c>
      <c r="F114" s="27">
        <v>109286.21</v>
      </c>
      <c r="G114" s="27">
        <v>64749</v>
      </c>
      <c r="H114" s="27">
        <f t="shared" si="1"/>
        <v>44537.21000000001</v>
      </c>
      <c r="I114" s="27">
        <v>2470.68</v>
      </c>
      <c r="J114" s="27">
        <v>42066.53</v>
      </c>
      <c r="K114" s="27">
        <v>0</v>
      </c>
    </row>
    <row r="115" spans="1:11" ht="15" customHeight="1">
      <c r="A115" s="57">
        <v>96</v>
      </c>
      <c r="B115" s="26"/>
      <c r="C115" s="26" t="s">
        <v>103</v>
      </c>
      <c r="D115" s="28" t="s">
        <v>329</v>
      </c>
      <c r="E115" s="26" t="s">
        <v>3</v>
      </c>
      <c r="F115" s="27">
        <v>74818.87</v>
      </c>
      <c r="G115" s="27">
        <v>43776.9</v>
      </c>
      <c r="H115" s="27">
        <f t="shared" si="1"/>
        <v>31041.969999999994</v>
      </c>
      <c r="I115" s="27">
        <v>126.2</v>
      </c>
      <c r="J115" s="27">
        <v>30915.77</v>
      </c>
      <c r="K115" s="27">
        <v>0</v>
      </c>
    </row>
    <row r="116" spans="1:11" ht="15" customHeight="1">
      <c r="A116" s="57">
        <v>97</v>
      </c>
      <c r="B116" s="26"/>
      <c r="C116" s="26" t="s">
        <v>104</v>
      </c>
      <c r="D116" s="28" t="s">
        <v>329</v>
      </c>
      <c r="E116" s="26" t="s">
        <v>3</v>
      </c>
      <c r="F116" s="27">
        <v>91109.22</v>
      </c>
      <c r="G116" s="27">
        <v>54563.52</v>
      </c>
      <c r="H116" s="27">
        <f t="shared" si="1"/>
        <v>36545.700000000004</v>
      </c>
      <c r="I116" s="27">
        <v>1293.85</v>
      </c>
      <c r="J116" s="27">
        <v>35251.85</v>
      </c>
      <c r="K116" s="27">
        <v>0</v>
      </c>
    </row>
    <row r="117" spans="1:11" ht="15" customHeight="1">
      <c r="A117" s="57">
        <v>98</v>
      </c>
      <c r="B117" s="26"/>
      <c r="C117" s="26" t="s">
        <v>105</v>
      </c>
      <c r="D117" s="28" t="s">
        <v>329</v>
      </c>
      <c r="E117" s="26" t="s">
        <v>3</v>
      </c>
      <c r="F117" s="27">
        <v>154055.13</v>
      </c>
      <c r="G117" s="27">
        <v>17621.27</v>
      </c>
      <c r="H117" s="27">
        <f t="shared" si="1"/>
        <v>136433.86000000002</v>
      </c>
      <c r="I117" s="27">
        <v>17327.92</v>
      </c>
      <c r="J117" s="27">
        <v>119105.94</v>
      </c>
      <c r="K117" s="27">
        <v>0</v>
      </c>
    </row>
    <row r="118" spans="1:11" ht="15" customHeight="1">
      <c r="A118" s="57">
        <v>99</v>
      </c>
      <c r="B118" s="26"/>
      <c r="C118" s="26" t="s">
        <v>106</v>
      </c>
      <c r="D118" s="28" t="s">
        <v>329</v>
      </c>
      <c r="E118" s="26" t="s">
        <v>3</v>
      </c>
      <c r="F118" s="27">
        <v>141299.43</v>
      </c>
      <c r="G118" s="27">
        <v>595.06</v>
      </c>
      <c r="H118" s="27">
        <f t="shared" si="1"/>
        <v>140704.37</v>
      </c>
      <c r="I118" s="27">
        <v>37925.55</v>
      </c>
      <c r="J118" s="27">
        <v>97632.91</v>
      </c>
      <c r="K118" s="27">
        <v>5145.91</v>
      </c>
    </row>
    <row r="119" spans="1:11" ht="15" customHeight="1">
      <c r="A119" s="57">
        <v>100</v>
      </c>
      <c r="B119" s="26"/>
      <c r="C119" s="26" t="s">
        <v>107</v>
      </c>
      <c r="D119" s="28" t="s">
        <v>329</v>
      </c>
      <c r="E119" s="26" t="s">
        <v>3</v>
      </c>
      <c r="F119" s="27">
        <v>149354.74</v>
      </c>
      <c r="G119" s="27">
        <v>177.72</v>
      </c>
      <c r="H119" s="27">
        <f t="shared" si="1"/>
        <v>149177.02</v>
      </c>
      <c r="I119" s="27">
        <v>90930.59</v>
      </c>
      <c r="J119" s="27">
        <v>50775.23</v>
      </c>
      <c r="K119" s="27">
        <v>7471.2</v>
      </c>
    </row>
    <row r="120" spans="1:11" ht="15" customHeight="1">
      <c r="A120" s="57">
        <v>101</v>
      </c>
      <c r="B120" s="26"/>
      <c r="C120" s="26" t="s">
        <v>108</v>
      </c>
      <c r="D120" s="28" t="s">
        <v>329</v>
      </c>
      <c r="E120" s="26" t="s">
        <v>3</v>
      </c>
      <c r="F120" s="27">
        <v>106748.08</v>
      </c>
      <c r="G120" s="27">
        <v>10580.25</v>
      </c>
      <c r="H120" s="27">
        <f t="shared" si="1"/>
        <v>96167.83</v>
      </c>
      <c r="I120" s="27">
        <v>1936.63</v>
      </c>
      <c r="J120" s="27">
        <v>93505.58</v>
      </c>
      <c r="K120" s="27">
        <v>725.62</v>
      </c>
    </row>
    <row r="121" spans="1:11" ht="15" customHeight="1">
      <c r="A121" s="57">
        <v>102</v>
      </c>
      <c r="B121" s="26"/>
      <c r="C121" s="26" t="s">
        <v>109</v>
      </c>
      <c r="D121" s="28" t="s">
        <v>329</v>
      </c>
      <c r="E121" s="26" t="s">
        <v>3</v>
      </c>
      <c r="F121" s="27">
        <v>134018.01</v>
      </c>
      <c r="G121" s="27">
        <v>4807.22</v>
      </c>
      <c r="H121" s="27">
        <f t="shared" si="1"/>
        <v>129210.79000000001</v>
      </c>
      <c r="I121" s="27">
        <v>53336.38</v>
      </c>
      <c r="J121" s="27">
        <v>60795.14</v>
      </c>
      <c r="K121" s="27">
        <v>15079.27</v>
      </c>
    </row>
    <row r="122" spans="1:11" ht="15" customHeight="1">
      <c r="A122" s="57">
        <v>103</v>
      </c>
      <c r="B122" s="26"/>
      <c r="C122" s="26" t="s">
        <v>37</v>
      </c>
      <c r="D122" s="28" t="s">
        <v>329</v>
      </c>
      <c r="E122" s="26" t="s">
        <v>3</v>
      </c>
      <c r="F122" s="27">
        <v>144031.34</v>
      </c>
      <c r="G122" s="27">
        <v>10953</v>
      </c>
      <c r="H122" s="27">
        <f t="shared" si="1"/>
        <v>133078.34</v>
      </c>
      <c r="I122" s="27">
        <v>4035.21</v>
      </c>
      <c r="J122" s="27">
        <v>129043.13</v>
      </c>
      <c r="K122" s="27">
        <v>0</v>
      </c>
    </row>
    <row r="123" spans="1:11" ht="15" customHeight="1">
      <c r="A123" s="57">
        <v>104</v>
      </c>
      <c r="B123" s="26"/>
      <c r="C123" s="26" t="s">
        <v>110</v>
      </c>
      <c r="D123" s="28" t="s">
        <v>329</v>
      </c>
      <c r="E123" s="26" t="s">
        <v>3</v>
      </c>
      <c r="F123" s="27">
        <v>139911.65</v>
      </c>
      <c r="G123" s="27">
        <v>30519</v>
      </c>
      <c r="H123" s="27">
        <f t="shared" si="1"/>
        <v>109392.65</v>
      </c>
      <c r="I123" s="27">
        <v>12416.18</v>
      </c>
      <c r="J123" s="27">
        <v>96976.47</v>
      </c>
      <c r="K123" s="27">
        <v>0</v>
      </c>
    </row>
    <row r="124" spans="1:11" ht="15" customHeight="1">
      <c r="A124" s="57">
        <v>105</v>
      </c>
      <c r="B124" s="26"/>
      <c r="C124" s="26" t="s">
        <v>111</v>
      </c>
      <c r="D124" s="28" t="s">
        <v>329</v>
      </c>
      <c r="E124" s="26" t="s">
        <v>3</v>
      </c>
      <c r="F124" s="27">
        <v>93067.77</v>
      </c>
      <c r="G124" s="27">
        <v>20220.98</v>
      </c>
      <c r="H124" s="27">
        <f t="shared" si="1"/>
        <v>72846.79000000001</v>
      </c>
      <c r="I124" s="27">
        <v>3264.64</v>
      </c>
      <c r="J124" s="27">
        <v>69582.15</v>
      </c>
      <c r="K124" s="27">
        <v>0</v>
      </c>
    </row>
    <row r="125" spans="1:11" ht="15" customHeight="1">
      <c r="A125" s="57">
        <v>106</v>
      </c>
      <c r="B125" s="26"/>
      <c r="C125" s="26" t="s">
        <v>112</v>
      </c>
      <c r="D125" s="28" t="s">
        <v>329</v>
      </c>
      <c r="E125" s="26" t="s">
        <v>3</v>
      </c>
      <c r="F125" s="27">
        <v>156619.48</v>
      </c>
      <c r="G125" s="27">
        <v>4516.02</v>
      </c>
      <c r="H125" s="27">
        <f t="shared" si="1"/>
        <v>152103.46000000002</v>
      </c>
      <c r="I125" s="27">
        <v>16078.97</v>
      </c>
      <c r="J125" s="27">
        <v>136024.49</v>
      </c>
      <c r="K125" s="27">
        <v>0</v>
      </c>
    </row>
    <row r="126" spans="1:11" ht="15" customHeight="1">
      <c r="A126" s="57"/>
      <c r="B126" s="26"/>
      <c r="C126" s="40" t="s">
        <v>342</v>
      </c>
      <c r="D126" s="28"/>
      <c r="E126" s="26"/>
      <c r="F126" s="41">
        <v>1563269</v>
      </c>
      <c r="G126" s="41"/>
      <c r="H126" s="41">
        <f>SUM(H113:H125)</f>
        <v>1307260</v>
      </c>
      <c r="I126" s="41">
        <f>SUM(I113:I125)</f>
        <v>243660</v>
      </c>
      <c r="J126" s="41">
        <f>SUM(J113:J125)</f>
        <v>1035178</v>
      </c>
      <c r="K126" s="41">
        <f>SUM(K113:K125)</f>
        <v>28422</v>
      </c>
    </row>
    <row r="127" spans="1:11" ht="10.5" customHeight="1">
      <c r="A127" s="57"/>
      <c r="B127" s="26"/>
      <c r="C127" s="26"/>
      <c r="D127" s="28"/>
      <c r="E127" s="26"/>
      <c r="F127" s="27"/>
      <c r="G127" s="27"/>
      <c r="H127" s="27"/>
      <c r="I127" s="27"/>
      <c r="J127" s="27"/>
      <c r="K127" s="27"/>
    </row>
    <row r="128" spans="1:11" ht="15" customHeight="1">
      <c r="A128" s="57">
        <v>107</v>
      </c>
      <c r="B128" s="26" t="s">
        <v>113</v>
      </c>
      <c r="C128" s="26" t="s">
        <v>114</v>
      </c>
      <c r="D128" s="28" t="s">
        <v>329</v>
      </c>
      <c r="E128" s="26" t="s">
        <v>3</v>
      </c>
      <c r="F128" s="27">
        <v>58927</v>
      </c>
      <c r="G128" s="27">
        <v>0</v>
      </c>
      <c r="H128" s="27">
        <f t="shared" si="1"/>
        <v>58927</v>
      </c>
      <c r="I128" s="27">
        <v>6989</v>
      </c>
      <c r="J128" s="27">
        <v>51938</v>
      </c>
      <c r="K128" s="27">
        <v>0</v>
      </c>
    </row>
    <row r="129" spans="1:11" ht="15" customHeight="1">
      <c r="A129" s="57">
        <v>108</v>
      </c>
      <c r="B129" s="26"/>
      <c r="C129" s="26" t="s">
        <v>115</v>
      </c>
      <c r="D129" s="28" t="s">
        <v>329</v>
      </c>
      <c r="E129" s="26" t="s">
        <v>3</v>
      </c>
      <c r="F129" s="27">
        <v>107665</v>
      </c>
      <c r="G129" s="27">
        <v>0</v>
      </c>
      <c r="H129" s="27">
        <f t="shared" si="1"/>
        <v>107665</v>
      </c>
      <c r="I129" s="27">
        <v>6943</v>
      </c>
      <c r="J129" s="27">
        <v>100722</v>
      </c>
      <c r="K129" s="27">
        <v>0</v>
      </c>
    </row>
    <row r="130" spans="1:11" ht="15" customHeight="1">
      <c r="A130" s="57">
        <v>109</v>
      </c>
      <c r="B130" s="26"/>
      <c r="C130" s="26" t="s">
        <v>116</v>
      </c>
      <c r="D130" s="28" t="s">
        <v>329</v>
      </c>
      <c r="E130" s="26" t="s">
        <v>3</v>
      </c>
      <c r="F130" s="27">
        <v>150994</v>
      </c>
      <c r="G130" s="27">
        <v>1432</v>
      </c>
      <c r="H130" s="27">
        <f t="shared" si="1"/>
        <v>149562</v>
      </c>
      <c r="I130" s="27">
        <v>0</v>
      </c>
      <c r="J130" s="27">
        <v>149562</v>
      </c>
      <c r="K130" s="27">
        <v>0</v>
      </c>
    </row>
    <row r="131" spans="1:11" ht="15" customHeight="1">
      <c r="A131" s="57">
        <v>110</v>
      </c>
      <c r="B131" s="26"/>
      <c r="C131" s="26" t="s">
        <v>117</v>
      </c>
      <c r="D131" s="28" t="s">
        <v>329</v>
      </c>
      <c r="E131" s="26" t="s">
        <v>3</v>
      </c>
      <c r="F131" s="27">
        <v>139255</v>
      </c>
      <c r="G131" s="27">
        <v>0</v>
      </c>
      <c r="H131" s="27">
        <f t="shared" si="1"/>
        <v>139255</v>
      </c>
      <c r="I131" s="27">
        <v>0</v>
      </c>
      <c r="J131" s="27">
        <v>139255</v>
      </c>
      <c r="K131" s="27">
        <v>0</v>
      </c>
    </row>
    <row r="132" spans="1:11" ht="15" customHeight="1">
      <c r="A132" s="57">
        <v>111</v>
      </c>
      <c r="B132" s="26"/>
      <c r="C132" s="26" t="s">
        <v>118</v>
      </c>
      <c r="D132" s="28" t="s">
        <v>329</v>
      </c>
      <c r="E132" s="26" t="s">
        <v>3</v>
      </c>
      <c r="F132" s="27">
        <v>129010</v>
      </c>
      <c r="G132" s="27">
        <v>0</v>
      </c>
      <c r="H132" s="27">
        <f t="shared" si="1"/>
        <v>129010</v>
      </c>
      <c r="I132" s="27">
        <v>60713</v>
      </c>
      <c r="J132" s="27">
        <v>68297</v>
      </c>
      <c r="K132" s="27">
        <v>0</v>
      </c>
    </row>
    <row r="133" spans="1:11" ht="15" customHeight="1">
      <c r="A133" s="57">
        <v>112</v>
      </c>
      <c r="B133" s="26"/>
      <c r="C133" s="26" t="s">
        <v>119</v>
      </c>
      <c r="D133" s="28" t="s">
        <v>329</v>
      </c>
      <c r="E133" s="26" t="s">
        <v>3</v>
      </c>
      <c r="F133" s="27">
        <v>152801</v>
      </c>
      <c r="G133" s="27">
        <v>3502</v>
      </c>
      <c r="H133" s="27">
        <f t="shared" si="1"/>
        <v>149299</v>
      </c>
      <c r="I133" s="27">
        <v>55646</v>
      </c>
      <c r="J133" s="27">
        <v>93653</v>
      </c>
      <c r="K133" s="27">
        <v>0</v>
      </c>
    </row>
    <row r="134" spans="1:11" ht="15" customHeight="1">
      <c r="A134" s="57">
        <v>113</v>
      </c>
      <c r="B134" s="26"/>
      <c r="C134" s="26" t="s">
        <v>120</v>
      </c>
      <c r="D134" s="28" t="s">
        <v>329</v>
      </c>
      <c r="E134" s="26" t="s">
        <v>3</v>
      </c>
      <c r="F134" s="27">
        <v>177176</v>
      </c>
      <c r="G134" s="27">
        <v>676</v>
      </c>
      <c r="H134" s="27">
        <f t="shared" si="1"/>
        <v>176500</v>
      </c>
      <c r="I134" s="27">
        <v>16971</v>
      </c>
      <c r="J134" s="27">
        <v>159529</v>
      </c>
      <c r="K134" s="27">
        <v>0</v>
      </c>
    </row>
    <row r="135" spans="1:11" ht="15" customHeight="1">
      <c r="A135" s="57">
        <v>114</v>
      </c>
      <c r="B135" s="26"/>
      <c r="C135" s="26" t="s">
        <v>121</v>
      </c>
      <c r="D135" s="28" t="s">
        <v>329</v>
      </c>
      <c r="E135" s="26" t="s">
        <v>3</v>
      </c>
      <c r="F135" s="27">
        <v>112995</v>
      </c>
      <c r="G135" s="27">
        <v>0</v>
      </c>
      <c r="H135" s="27">
        <f t="shared" si="1"/>
        <v>112995</v>
      </c>
      <c r="I135" s="27">
        <v>17737</v>
      </c>
      <c r="J135" s="27">
        <v>95258</v>
      </c>
      <c r="K135" s="27">
        <v>0</v>
      </c>
    </row>
    <row r="136" spans="1:11" ht="15" customHeight="1">
      <c r="A136" s="57">
        <v>115</v>
      </c>
      <c r="B136" s="26"/>
      <c r="C136" s="26" t="s">
        <v>122</v>
      </c>
      <c r="D136" s="28" t="s">
        <v>329</v>
      </c>
      <c r="E136" s="26" t="s">
        <v>3</v>
      </c>
      <c r="F136" s="27">
        <v>155017</v>
      </c>
      <c r="G136" s="27">
        <v>0</v>
      </c>
      <c r="H136" s="27">
        <f t="shared" si="1"/>
        <v>155017</v>
      </c>
      <c r="I136" s="27">
        <v>4981.6</v>
      </c>
      <c r="J136" s="27">
        <v>150035.4</v>
      </c>
      <c r="K136" s="27">
        <v>0</v>
      </c>
    </row>
    <row r="137" spans="1:11" ht="15" customHeight="1">
      <c r="A137" s="57">
        <v>116</v>
      </c>
      <c r="B137" s="26"/>
      <c r="C137" s="26" t="s">
        <v>123</v>
      </c>
      <c r="D137" s="28" t="s">
        <v>329</v>
      </c>
      <c r="E137" s="26" t="s">
        <v>3</v>
      </c>
      <c r="F137" s="27">
        <v>136046</v>
      </c>
      <c r="G137" s="27">
        <v>0</v>
      </c>
      <c r="H137" s="27">
        <f t="shared" si="1"/>
        <v>136046</v>
      </c>
      <c r="I137" s="27">
        <v>27042</v>
      </c>
      <c r="J137" s="27">
        <v>109004</v>
      </c>
      <c r="K137" s="27">
        <v>0</v>
      </c>
    </row>
    <row r="138" spans="1:11" ht="15" customHeight="1">
      <c r="A138" s="57">
        <v>117</v>
      </c>
      <c r="B138" s="26"/>
      <c r="C138" s="26" t="s">
        <v>124</v>
      </c>
      <c r="D138" s="28" t="s">
        <v>329</v>
      </c>
      <c r="E138" s="26" t="s">
        <v>3</v>
      </c>
      <c r="F138" s="27">
        <v>164588</v>
      </c>
      <c r="G138" s="27">
        <v>0</v>
      </c>
      <c r="H138" s="27">
        <f t="shared" si="1"/>
        <v>164588</v>
      </c>
      <c r="I138" s="27">
        <v>263.4</v>
      </c>
      <c r="J138" s="27">
        <v>164324.6</v>
      </c>
      <c r="K138" s="27">
        <v>0</v>
      </c>
    </row>
    <row r="139" spans="1:11" ht="15" customHeight="1">
      <c r="A139" s="57"/>
      <c r="B139" s="26"/>
      <c r="C139" s="40" t="s">
        <v>342</v>
      </c>
      <c r="D139" s="28"/>
      <c r="E139" s="26"/>
      <c r="F139" s="41">
        <v>1484474</v>
      </c>
      <c r="G139" s="41"/>
      <c r="H139" s="41">
        <f>SUM(H128:H138)</f>
        <v>1478864</v>
      </c>
      <c r="I139" s="41">
        <f>SUM(I128:I138)</f>
        <v>197286</v>
      </c>
      <c r="J139" s="41">
        <f>SUM(J128:J138)</f>
        <v>1281578</v>
      </c>
      <c r="K139" s="41">
        <f>SUM(K128:K138)</f>
        <v>0</v>
      </c>
    </row>
    <row r="140" spans="1:11" ht="15" customHeight="1">
      <c r="A140" s="57">
        <v>118</v>
      </c>
      <c r="B140" s="26" t="s">
        <v>125</v>
      </c>
      <c r="C140" s="26" t="s">
        <v>126</v>
      </c>
      <c r="D140" s="28" t="s">
        <v>329</v>
      </c>
      <c r="E140" s="26" t="s">
        <v>3</v>
      </c>
      <c r="F140" s="27">
        <v>57309</v>
      </c>
      <c r="G140" s="27">
        <v>0</v>
      </c>
      <c r="H140" s="27">
        <f t="shared" si="1"/>
        <v>57309</v>
      </c>
      <c r="I140" s="27">
        <v>0</v>
      </c>
      <c r="J140" s="27">
        <v>57309</v>
      </c>
      <c r="K140" s="27">
        <v>0</v>
      </c>
    </row>
    <row r="141" spans="1:11" ht="15" customHeight="1">
      <c r="A141" s="57">
        <v>119</v>
      </c>
      <c r="B141" s="26"/>
      <c r="C141" s="26" t="s">
        <v>127</v>
      </c>
      <c r="D141" s="28" t="s">
        <v>329</v>
      </c>
      <c r="E141" s="26" t="s">
        <v>3</v>
      </c>
      <c r="F141" s="27">
        <v>62370.68</v>
      </c>
      <c r="G141" s="27">
        <v>13149.69</v>
      </c>
      <c r="H141" s="27">
        <f t="shared" si="1"/>
        <v>49220.99</v>
      </c>
      <c r="I141" s="27">
        <v>0</v>
      </c>
      <c r="J141" s="27">
        <v>49220.99</v>
      </c>
      <c r="K141" s="27">
        <v>0</v>
      </c>
    </row>
    <row r="142" spans="1:11" ht="15" customHeight="1">
      <c r="A142" s="57">
        <v>120</v>
      </c>
      <c r="B142" s="26"/>
      <c r="C142" s="26" t="s">
        <v>128</v>
      </c>
      <c r="D142" s="28" t="s">
        <v>329</v>
      </c>
      <c r="E142" s="26" t="s">
        <v>3</v>
      </c>
      <c r="F142" s="27">
        <v>59672.12</v>
      </c>
      <c r="G142" s="27">
        <v>4020.41</v>
      </c>
      <c r="H142" s="27">
        <f t="shared" si="1"/>
        <v>55651.71000000001</v>
      </c>
      <c r="I142" s="27">
        <v>0</v>
      </c>
      <c r="J142" s="27">
        <v>55651.71</v>
      </c>
      <c r="K142" s="27">
        <v>0</v>
      </c>
    </row>
    <row r="143" spans="1:11" ht="15" customHeight="1">
      <c r="A143" s="57">
        <v>121</v>
      </c>
      <c r="B143" s="26"/>
      <c r="C143" s="26" t="s">
        <v>129</v>
      </c>
      <c r="D143" s="28" t="s">
        <v>329</v>
      </c>
      <c r="E143" s="26" t="s">
        <v>3</v>
      </c>
      <c r="F143" s="27">
        <v>53273</v>
      </c>
      <c r="G143" s="27">
        <v>0</v>
      </c>
      <c r="H143" s="27">
        <f t="shared" si="1"/>
        <v>53273</v>
      </c>
      <c r="I143" s="27">
        <v>0</v>
      </c>
      <c r="J143" s="27">
        <v>53273</v>
      </c>
      <c r="K143" s="27">
        <v>0</v>
      </c>
    </row>
    <row r="144" spans="1:11" ht="15" customHeight="1">
      <c r="A144" s="57">
        <v>122</v>
      </c>
      <c r="B144" s="26"/>
      <c r="C144" s="26" t="s">
        <v>130</v>
      </c>
      <c r="D144" s="28" t="s">
        <v>329</v>
      </c>
      <c r="E144" s="26" t="s">
        <v>3</v>
      </c>
      <c r="F144" s="27">
        <v>48272.05</v>
      </c>
      <c r="G144" s="27">
        <v>517</v>
      </c>
      <c r="H144" s="27">
        <f t="shared" si="1"/>
        <v>47755.05</v>
      </c>
      <c r="I144" s="27">
        <v>0</v>
      </c>
      <c r="J144" s="27">
        <v>47755.05</v>
      </c>
      <c r="K144" s="27">
        <v>0</v>
      </c>
    </row>
    <row r="145" spans="1:11" ht="15" customHeight="1">
      <c r="A145" s="57">
        <v>123</v>
      </c>
      <c r="B145" s="26"/>
      <c r="C145" s="26" t="s">
        <v>131</v>
      </c>
      <c r="D145" s="28" t="s">
        <v>329</v>
      </c>
      <c r="E145" s="26" t="s">
        <v>3</v>
      </c>
      <c r="F145" s="27">
        <v>58127.21</v>
      </c>
      <c r="G145" s="27">
        <v>17862</v>
      </c>
      <c r="H145" s="27">
        <f t="shared" si="1"/>
        <v>40265.21</v>
      </c>
      <c r="I145" s="27">
        <v>0</v>
      </c>
      <c r="J145" s="27">
        <v>40265.21</v>
      </c>
      <c r="K145" s="27">
        <v>0</v>
      </c>
    </row>
    <row r="146" spans="1:11" ht="15" customHeight="1">
      <c r="A146" s="57">
        <v>124</v>
      </c>
      <c r="B146" s="26"/>
      <c r="C146" s="26" t="s">
        <v>132</v>
      </c>
      <c r="D146" s="28" t="s">
        <v>329</v>
      </c>
      <c r="E146" s="26" t="s">
        <v>3</v>
      </c>
      <c r="F146" s="27">
        <v>99863.95</v>
      </c>
      <c r="G146" s="27">
        <v>24793</v>
      </c>
      <c r="H146" s="27">
        <f t="shared" si="1"/>
        <v>75070.95</v>
      </c>
      <c r="I146" s="27">
        <v>0</v>
      </c>
      <c r="J146" s="27">
        <v>75070.95</v>
      </c>
      <c r="K146" s="27">
        <v>0</v>
      </c>
    </row>
    <row r="147" spans="1:11" ht="15" customHeight="1">
      <c r="A147" s="57">
        <v>125</v>
      </c>
      <c r="B147" s="26"/>
      <c r="C147" s="26" t="s">
        <v>133</v>
      </c>
      <c r="D147" s="28" t="s">
        <v>329</v>
      </c>
      <c r="E147" s="26" t="s">
        <v>3</v>
      </c>
      <c r="F147" s="27">
        <v>59899.67</v>
      </c>
      <c r="G147" s="27">
        <v>9864.39</v>
      </c>
      <c r="H147" s="27">
        <f t="shared" si="1"/>
        <v>50035.28</v>
      </c>
      <c r="I147" s="27">
        <v>0</v>
      </c>
      <c r="J147" s="27">
        <v>50035.28</v>
      </c>
      <c r="K147" s="27">
        <v>0</v>
      </c>
    </row>
    <row r="148" spans="1:11" ht="15" customHeight="1">
      <c r="A148" s="57">
        <v>126</v>
      </c>
      <c r="B148" s="26"/>
      <c r="C148" s="26" t="s">
        <v>134</v>
      </c>
      <c r="D148" s="28" t="s">
        <v>329</v>
      </c>
      <c r="E148" s="26" t="s">
        <v>3</v>
      </c>
      <c r="F148" s="27">
        <v>102994.66</v>
      </c>
      <c r="G148" s="27">
        <v>68209</v>
      </c>
      <c r="H148" s="27">
        <f t="shared" si="1"/>
        <v>34785.66</v>
      </c>
      <c r="I148" s="27">
        <v>0</v>
      </c>
      <c r="J148" s="27">
        <v>34785.66</v>
      </c>
      <c r="K148" s="27">
        <v>0</v>
      </c>
    </row>
    <row r="149" spans="1:11" ht="15" customHeight="1">
      <c r="A149" s="57">
        <v>127</v>
      </c>
      <c r="B149" s="26"/>
      <c r="C149" s="26" t="s">
        <v>135</v>
      </c>
      <c r="D149" s="28" t="s">
        <v>329</v>
      </c>
      <c r="E149" s="26" t="s">
        <v>3</v>
      </c>
      <c r="F149" s="27">
        <v>53768.57</v>
      </c>
      <c r="G149" s="27">
        <v>14340</v>
      </c>
      <c r="H149" s="27">
        <f t="shared" si="1"/>
        <v>39428.57</v>
      </c>
      <c r="I149" s="27">
        <v>0</v>
      </c>
      <c r="J149" s="27">
        <v>39428.57</v>
      </c>
      <c r="K149" s="27">
        <v>0</v>
      </c>
    </row>
    <row r="150" spans="1:11" ht="15" customHeight="1">
      <c r="A150" s="57">
        <v>128</v>
      </c>
      <c r="B150" s="26"/>
      <c r="C150" s="26" t="s">
        <v>136</v>
      </c>
      <c r="D150" s="28" t="s">
        <v>329</v>
      </c>
      <c r="E150" s="26" t="s">
        <v>3</v>
      </c>
      <c r="F150" s="27">
        <v>31295.99</v>
      </c>
      <c r="G150" s="27">
        <v>19077.25</v>
      </c>
      <c r="H150" s="27">
        <f t="shared" si="1"/>
        <v>12218.740000000002</v>
      </c>
      <c r="I150" s="27">
        <v>0</v>
      </c>
      <c r="J150" s="27">
        <v>12218.74</v>
      </c>
      <c r="K150" s="27">
        <v>0</v>
      </c>
    </row>
    <row r="151" spans="1:11" ht="15" customHeight="1">
      <c r="A151" s="57">
        <v>129</v>
      </c>
      <c r="B151" s="26"/>
      <c r="C151" s="26" t="s">
        <v>137</v>
      </c>
      <c r="D151" s="28" t="s">
        <v>329</v>
      </c>
      <c r="E151" s="26" t="s">
        <v>3</v>
      </c>
      <c r="F151" s="27">
        <v>83847.1</v>
      </c>
      <c r="G151" s="27">
        <v>36210.26</v>
      </c>
      <c r="H151" s="27">
        <f t="shared" si="1"/>
        <v>47636.840000000004</v>
      </c>
      <c r="I151" s="27">
        <v>0</v>
      </c>
      <c r="J151" s="27">
        <v>47636.84</v>
      </c>
      <c r="K151" s="27">
        <v>0</v>
      </c>
    </row>
    <row r="152" spans="1:11" ht="15" customHeight="1">
      <c r="A152" s="57"/>
      <c r="B152" s="26"/>
      <c r="C152" s="40" t="s">
        <v>342</v>
      </c>
      <c r="D152" s="28"/>
      <c r="E152" s="26"/>
      <c r="F152" s="41">
        <v>769194</v>
      </c>
      <c r="G152" s="41"/>
      <c r="H152" s="41">
        <f>SUM(H140:H151)</f>
        <v>562651.0000000001</v>
      </c>
      <c r="I152" s="41">
        <f>SUM(I140:I151)</f>
        <v>0</v>
      </c>
      <c r="J152" s="41">
        <f>SUM(J140:J151)</f>
        <v>562651.0000000001</v>
      </c>
      <c r="K152" s="41">
        <f>SUM(K140:K151)</f>
        <v>0</v>
      </c>
    </row>
    <row r="153" spans="1:11" ht="15" customHeight="1">
      <c r="A153" s="57"/>
      <c r="B153" s="26"/>
      <c r="C153" s="26"/>
      <c r="D153" s="28"/>
      <c r="E153" s="26"/>
      <c r="F153" s="27"/>
      <c r="G153" s="27"/>
      <c r="H153" s="27"/>
      <c r="I153" s="27"/>
      <c r="J153" s="27"/>
      <c r="K153" s="27"/>
    </row>
    <row r="154" spans="1:11" ht="15" customHeight="1">
      <c r="A154" s="57">
        <v>130</v>
      </c>
      <c r="B154" s="26" t="s">
        <v>138</v>
      </c>
      <c r="C154" s="26" t="s">
        <v>139</v>
      </c>
      <c r="D154" s="28" t="s">
        <v>329</v>
      </c>
      <c r="E154" s="26" t="s">
        <v>3</v>
      </c>
      <c r="F154" s="27">
        <v>95406</v>
      </c>
      <c r="G154" s="27">
        <v>368</v>
      </c>
      <c r="H154" s="27">
        <f aca="true" t="shared" si="2" ref="H154:H231">F154-G154</f>
        <v>95038</v>
      </c>
      <c r="I154" s="27">
        <v>1779</v>
      </c>
      <c r="J154" s="27">
        <v>89299.72</v>
      </c>
      <c r="K154" s="27">
        <v>3959.28</v>
      </c>
    </row>
    <row r="155" spans="1:11" ht="15" customHeight="1">
      <c r="A155" s="57">
        <v>131</v>
      </c>
      <c r="B155" s="26"/>
      <c r="C155" s="26" t="s">
        <v>140</v>
      </c>
      <c r="D155" s="28" t="s">
        <v>329</v>
      </c>
      <c r="E155" s="26" t="s">
        <v>3</v>
      </c>
      <c r="F155" s="27">
        <v>74953</v>
      </c>
      <c r="G155" s="27">
        <v>0</v>
      </c>
      <c r="H155" s="27">
        <f t="shared" si="2"/>
        <v>74953</v>
      </c>
      <c r="I155" s="27">
        <v>5679</v>
      </c>
      <c r="J155" s="27">
        <v>69274</v>
      </c>
      <c r="K155" s="27">
        <v>0</v>
      </c>
    </row>
    <row r="156" spans="1:11" ht="15" customHeight="1">
      <c r="A156" s="57">
        <v>132</v>
      </c>
      <c r="B156" s="26"/>
      <c r="C156" s="26" t="s">
        <v>141</v>
      </c>
      <c r="D156" s="28" t="s">
        <v>329</v>
      </c>
      <c r="E156" s="26" t="s">
        <v>3</v>
      </c>
      <c r="F156" s="27">
        <v>224561</v>
      </c>
      <c r="G156" s="27">
        <v>0</v>
      </c>
      <c r="H156" s="27">
        <f t="shared" si="2"/>
        <v>224561</v>
      </c>
      <c r="I156" s="27">
        <v>6157.35</v>
      </c>
      <c r="J156" s="27">
        <v>218403.65</v>
      </c>
      <c r="K156" s="27">
        <v>0</v>
      </c>
    </row>
    <row r="157" spans="1:11" ht="15" customHeight="1">
      <c r="A157" s="57">
        <v>133</v>
      </c>
      <c r="B157" s="26"/>
      <c r="C157" s="26" t="s">
        <v>142</v>
      </c>
      <c r="D157" s="28" t="s">
        <v>329</v>
      </c>
      <c r="E157" s="26" t="s">
        <v>3</v>
      </c>
      <c r="F157" s="27">
        <v>89943.17</v>
      </c>
      <c r="G157" s="27">
        <v>0</v>
      </c>
      <c r="H157" s="27">
        <f t="shared" si="2"/>
        <v>89943.17</v>
      </c>
      <c r="I157" s="27">
        <v>2444</v>
      </c>
      <c r="J157" s="27">
        <v>87499.17</v>
      </c>
      <c r="K157" s="27">
        <v>0</v>
      </c>
    </row>
    <row r="158" spans="1:11" ht="15" customHeight="1">
      <c r="A158" s="57">
        <v>134</v>
      </c>
      <c r="B158" s="26"/>
      <c r="C158" s="26" t="s">
        <v>143</v>
      </c>
      <c r="D158" s="28" t="s">
        <v>329</v>
      </c>
      <c r="E158" s="26" t="s">
        <v>3</v>
      </c>
      <c r="F158" s="27">
        <v>76537.97</v>
      </c>
      <c r="G158" s="27">
        <v>625</v>
      </c>
      <c r="H158" s="27">
        <f t="shared" si="2"/>
        <v>75912.97</v>
      </c>
      <c r="I158" s="27">
        <v>7577.25</v>
      </c>
      <c r="J158" s="27">
        <v>67084.72</v>
      </c>
      <c r="K158" s="27">
        <v>1251</v>
      </c>
    </row>
    <row r="159" spans="1:11" ht="15" customHeight="1">
      <c r="A159" s="57">
        <v>135</v>
      </c>
      <c r="B159" s="26"/>
      <c r="C159" s="26" t="s">
        <v>144</v>
      </c>
      <c r="D159" s="28" t="s">
        <v>329</v>
      </c>
      <c r="E159" s="26" t="s">
        <v>3</v>
      </c>
      <c r="F159" s="27">
        <v>92604.83</v>
      </c>
      <c r="G159" s="27">
        <v>0</v>
      </c>
      <c r="H159" s="27">
        <f t="shared" si="2"/>
        <v>92604.83</v>
      </c>
      <c r="I159" s="27">
        <v>1301</v>
      </c>
      <c r="J159" s="27">
        <v>91303.83</v>
      </c>
      <c r="K159" s="27">
        <v>0</v>
      </c>
    </row>
    <row r="160" spans="1:11" ht="15" customHeight="1">
      <c r="A160" s="57">
        <v>136</v>
      </c>
      <c r="B160" s="26"/>
      <c r="C160" s="26" t="s">
        <v>145</v>
      </c>
      <c r="D160" s="28" t="s">
        <v>329</v>
      </c>
      <c r="E160" s="26" t="s">
        <v>3</v>
      </c>
      <c r="F160" s="27">
        <v>68015.27</v>
      </c>
      <c r="G160" s="27">
        <v>9291</v>
      </c>
      <c r="H160" s="27">
        <f t="shared" si="2"/>
        <v>58724.270000000004</v>
      </c>
      <c r="I160" s="27">
        <v>133.29</v>
      </c>
      <c r="J160" s="27">
        <v>58590.98</v>
      </c>
      <c r="K160" s="27">
        <v>0</v>
      </c>
    </row>
    <row r="161" spans="1:11" ht="15" customHeight="1">
      <c r="A161" s="57">
        <v>137</v>
      </c>
      <c r="B161" s="26"/>
      <c r="C161" s="26" t="s">
        <v>146</v>
      </c>
      <c r="D161" s="28" t="s">
        <v>329</v>
      </c>
      <c r="E161" s="26" t="s">
        <v>3</v>
      </c>
      <c r="F161" s="27">
        <v>84416</v>
      </c>
      <c r="G161" s="27">
        <v>0</v>
      </c>
      <c r="H161" s="27">
        <f t="shared" si="2"/>
        <v>84416</v>
      </c>
      <c r="I161" s="27">
        <v>2186</v>
      </c>
      <c r="J161" s="27">
        <v>82230</v>
      </c>
      <c r="K161" s="27">
        <v>0</v>
      </c>
    </row>
    <row r="162" spans="1:11" ht="15" customHeight="1">
      <c r="A162" s="57">
        <v>138</v>
      </c>
      <c r="B162" s="26"/>
      <c r="C162" s="26" t="s">
        <v>147</v>
      </c>
      <c r="D162" s="28" t="s">
        <v>329</v>
      </c>
      <c r="E162" s="26" t="s">
        <v>3</v>
      </c>
      <c r="F162" s="27">
        <v>46396</v>
      </c>
      <c r="G162" s="27">
        <v>0</v>
      </c>
      <c r="H162" s="27">
        <f t="shared" si="2"/>
        <v>46396</v>
      </c>
      <c r="I162" s="27">
        <v>6198.3</v>
      </c>
      <c r="J162" s="27">
        <v>39503.7</v>
      </c>
      <c r="K162" s="27">
        <v>694</v>
      </c>
    </row>
    <row r="163" spans="1:11" ht="15" customHeight="1">
      <c r="A163" s="57"/>
      <c r="B163" s="26"/>
      <c r="C163" s="40" t="s">
        <v>342</v>
      </c>
      <c r="D163" s="28"/>
      <c r="E163" s="26"/>
      <c r="F163" s="41">
        <v>852348</v>
      </c>
      <c r="G163" s="41"/>
      <c r="H163" s="41">
        <f>SUM(H154:H162)</f>
        <v>842549.24</v>
      </c>
      <c r="I163" s="41">
        <f>SUM(I154:I162)</f>
        <v>33455.19</v>
      </c>
      <c r="J163" s="41">
        <f>SUM(J154:J162)</f>
        <v>803189.7699999999</v>
      </c>
      <c r="K163" s="41">
        <f>SUM(K154:K162)</f>
        <v>5904.280000000001</v>
      </c>
    </row>
    <row r="164" spans="1:11" ht="15" customHeight="1">
      <c r="A164" s="57"/>
      <c r="B164" s="26"/>
      <c r="C164" s="26"/>
      <c r="D164" s="28"/>
      <c r="E164" s="26"/>
      <c r="F164" s="27"/>
      <c r="G164" s="27"/>
      <c r="H164" s="27"/>
      <c r="I164" s="27"/>
      <c r="J164" s="27"/>
      <c r="K164" s="27"/>
    </row>
    <row r="165" spans="1:11" ht="15" customHeight="1">
      <c r="A165" s="57">
        <v>139</v>
      </c>
      <c r="B165" s="26" t="s">
        <v>148</v>
      </c>
      <c r="C165" s="26" t="s">
        <v>149</v>
      </c>
      <c r="D165" s="28" t="s">
        <v>329</v>
      </c>
      <c r="E165" s="26" t="s">
        <v>3</v>
      </c>
      <c r="F165" s="27">
        <v>86854</v>
      </c>
      <c r="G165" s="27">
        <v>6818</v>
      </c>
      <c r="H165" s="27">
        <f t="shared" si="2"/>
        <v>80036</v>
      </c>
      <c r="I165" s="27">
        <v>15532.75</v>
      </c>
      <c r="J165" s="27">
        <v>64503.25</v>
      </c>
      <c r="K165" s="27">
        <v>0</v>
      </c>
    </row>
    <row r="166" spans="1:11" ht="15" customHeight="1">
      <c r="A166" s="57">
        <v>140</v>
      </c>
      <c r="B166" s="26"/>
      <c r="C166" s="26" t="s">
        <v>150</v>
      </c>
      <c r="D166" s="28" t="s">
        <v>329</v>
      </c>
      <c r="E166" s="26" t="s">
        <v>3</v>
      </c>
      <c r="F166" s="27">
        <v>108808</v>
      </c>
      <c r="G166" s="27">
        <v>17974</v>
      </c>
      <c r="H166" s="27">
        <f t="shared" si="2"/>
        <v>90834</v>
      </c>
      <c r="I166" s="27">
        <v>3579</v>
      </c>
      <c r="J166" s="27">
        <v>87255</v>
      </c>
      <c r="K166" s="27">
        <v>0</v>
      </c>
    </row>
    <row r="167" spans="1:11" ht="15" customHeight="1">
      <c r="A167" s="57">
        <v>141</v>
      </c>
      <c r="B167" s="26"/>
      <c r="C167" s="26" t="s">
        <v>151</v>
      </c>
      <c r="D167" s="28" t="s">
        <v>329</v>
      </c>
      <c r="E167" s="26" t="s">
        <v>3</v>
      </c>
      <c r="F167" s="27">
        <v>120904</v>
      </c>
      <c r="G167" s="27">
        <v>31759</v>
      </c>
      <c r="H167" s="27">
        <f t="shared" si="2"/>
        <v>89145</v>
      </c>
      <c r="I167" s="27">
        <v>0</v>
      </c>
      <c r="J167" s="27">
        <v>89145</v>
      </c>
      <c r="K167" s="27">
        <v>0</v>
      </c>
    </row>
    <row r="168" spans="1:11" ht="15" customHeight="1">
      <c r="A168" s="57">
        <v>142</v>
      </c>
      <c r="B168" s="26"/>
      <c r="C168" s="26" t="s">
        <v>148</v>
      </c>
      <c r="D168" s="28" t="s">
        <v>329</v>
      </c>
      <c r="E168" s="26" t="s">
        <v>3</v>
      </c>
      <c r="F168" s="27">
        <v>91270</v>
      </c>
      <c r="G168" s="27">
        <v>8660</v>
      </c>
      <c r="H168" s="27">
        <f t="shared" si="2"/>
        <v>82610</v>
      </c>
      <c r="I168" s="27">
        <v>21282</v>
      </c>
      <c r="J168" s="27">
        <v>61328</v>
      </c>
      <c r="K168" s="27">
        <v>0</v>
      </c>
    </row>
    <row r="169" spans="1:11" ht="15" customHeight="1">
      <c r="A169" s="57">
        <v>143</v>
      </c>
      <c r="B169" s="26"/>
      <c r="C169" s="26" t="s">
        <v>152</v>
      </c>
      <c r="D169" s="28" t="s">
        <v>329</v>
      </c>
      <c r="E169" s="26" t="s">
        <v>3</v>
      </c>
      <c r="F169" s="27">
        <v>85350</v>
      </c>
      <c r="G169" s="27">
        <v>24409</v>
      </c>
      <c r="H169" s="27">
        <f t="shared" si="2"/>
        <v>60941</v>
      </c>
      <c r="I169" s="27">
        <v>522</v>
      </c>
      <c r="J169" s="27">
        <v>60419</v>
      </c>
      <c r="K169" s="27">
        <v>0</v>
      </c>
    </row>
    <row r="170" spans="1:11" ht="15" customHeight="1">
      <c r="A170" s="57">
        <v>144</v>
      </c>
      <c r="B170" s="26"/>
      <c r="C170" s="26" t="s">
        <v>153</v>
      </c>
      <c r="D170" s="28" t="s">
        <v>329</v>
      </c>
      <c r="E170" s="26" t="s">
        <v>3</v>
      </c>
      <c r="F170" s="27">
        <v>116041</v>
      </c>
      <c r="G170" s="27">
        <v>6323</v>
      </c>
      <c r="H170" s="27">
        <f t="shared" si="2"/>
        <v>109718</v>
      </c>
      <c r="I170" s="27">
        <v>20604</v>
      </c>
      <c r="J170" s="27">
        <v>89114</v>
      </c>
      <c r="K170" s="27">
        <v>0</v>
      </c>
    </row>
    <row r="171" spans="1:11" ht="15" customHeight="1">
      <c r="A171" s="57">
        <v>145</v>
      </c>
      <c r="B171" s="26"/>
      <c r="C171" s="26" t="s">
        <v>154</v>
      </c>
      <c r="D171" s="28" t="s">
        <v>329</v>
      </c>
      <c r="E171" s="26" t="s">
        <v>3</v>
      </c>
      <c r="F171" s="27">
        <v>146943</v>
      </c>
      <c r="G171" s="27">
        <v>14020</v>
      </c>
      <c r="H171" s="27">
        <f t="shared" si="2"/>
        <v>132923</v>
      </c>
      <c r="I171" s="27">
        <v>795</v>
      </c>
      <c r="J171" s="27">
        <v>132128</v>
      </c>
      <c r="K171" s="27">
        <v>0</v>
      </c>
    </row>
    <row r="172" spans="1:11" ht="15" customHeight="1">
      <c r="A172" s="57">
        <v>146</v>
      </c>
      <c r="B172" s="26"/>
      <c r="C172" s="26" t="s">
        <v>155</v>
      </c>
      <c r="D172" s="28" t="s">
        <v>329</v>
      </c>
      <c r="E172" s="26" t="s">
        <v>3</v>
      </c>
      <c r="F172" s="27">
        <v>132519</v>
      </c>
      <c r="G172" s="27">
        <v>7695</v>
      </c>
      <c r="H172" s="27">
        <f t="shared" si="2"/>
        <v>124824</v>
      </c>
      <c r="I172" s="27">
        <v>2064</v>
      </c>
      <c r="J172" s="27">
        <v>122760</v>
      </c>
      <c r="K172" s="27">
        <v>0</v>
      </c>
    </row>
    <row r="173" spans="1:11" ht="15" customHeight="1">
      <c r="A173" s="57">
        <v>147</v>
      </c>
      <c r="B173" s="26"/>
      <c r="C173" s="26" t="s">
        <v>156</v>
      </c>
      <c r="D173" s="28" t="s">
        <v>329</v>
      </c>
      <c r="E173" s="26" t="s">
        <v>3</v>
      </c>
      <c r="F173" s="27">
        <v>55120</v>
      </c>
      <c r="G173" s="27">
        <v>6823</v>
      </c>
      <c r="H173" s="27">
        <f t="shared" si="2"/>
        <v>48297</v>
      </c>
      <c r="I173" s="27">
        <v>730</v>
      </c>
      <c r="J173" s="27">
        <v>47567</v>
      </c>
      <c r="K173" s="27">
        <v>0</v>
      </c>
    </row>
    <row r="174" spans="1:11" ht="15" customHeight="1">
      <c r="A174" s="57">
        <v>148</v>
      </c>
      <c r="B174" s="26"/>
      <c r="C174" s="26" t="s">
        <v>157</v>
      </c>
      <c r="D174" s="28" t="s">
        <v>329</v>
      </c>
      <c r="E174" s="26" t="s">
        <v>3</v>
      </c>
      <c r="F174" s="27">
        <v>29340</v>
      </c>
      <c r="G174" s="27">
        <v>21495</v>
      </c>
      <c r="H174" s="27">
        <f t="shared" si="2"/>
        <v>7845</v>
      </c>
      <c r="I174" s="27">
        <v>0</v>
      </c>
      <c r="J174" s="27">
        <v>7845</v>
      </c>
      <c r="K174" s="27">
        <v>0</v>
      </c>
    </row>
    <row r="175" spans="1:11" ht="15" customHeight="1">
      <c r="A175" s="57">
        <v>149</v>
      </c>
      <c r="B175" s="26"/>
      <c r="C175" s="26" t="s">
        <v>158</v>
      </c>
      <c r="D175" s="28" t="s">
        <v>329</v>
      </c>
      <c r="E175" s="26" t="s">
        <v>3</v>
      </c>
      <c r="F175" s="27">
        <v>55087</v>
      </c>
      <c r="G175" s="27">
        <v>7794</v>
      </c>
      <c r="H175" s="27">
        <f t="shared" si="2"/>
        <v>47293</v>
      </c>
      <c r="I175" s="27">
        <v>8524</v>
      </c>
      <c r="J175" s="27">
        <v>38769</v>
      </c>
      <c r="K175" s="27">
        <v>0</v>
      </c>
    </row>
    <row r="176" spans="1:11" ht="15" customHeight="1">
      <c r="A176" s="57"/>
      <c r="B176" s="26"/>
      <c r="C176" s="40" t="s">
        <v>342</v>
      </c>
      <c r="D176" s="28"/>
      <c r="E176" s="26"/>
      <c r="F176" s="41">
        <v>1040412</v>
      </c>
      <c r="G176" s="41"/>
      <c r="H176" s="41">
        <f>SUM(H165:H175)</f>
        <v>874466</v>
      </c>
      <c r="I176" s="41">
        <f>SUM(I165:I175)</f>
        <v>73632.75</v>
      </c>
      <c r="J176" s="41">
        <f>SUM(J165:J175)</f>
        <v>800833.25</v>
      </c>
      <c r="K176" s="41">
        <f>SUM(K165:K175)</f>
        <v>0</v>
      </c>
    </row>
    <row r="177" spans="1:11" ht="15" customHeight="1">
      <c r="A177" s="57"/>
      <c r="B177" s="26"/>
      <c r="C177" s="26"/>
      <c r="D177" s="28"/>
      <c r="E177" s="26"/>
      <c r="F177" s="27"/>
      <c r="G177" s="27"/>
      <c r="H177" s="27"/>
      <c r="I177" s="27"/>
      <c r="J177" s="27"/>
      <c r="K177" s="27"/>
    </row>
    <row r="178" spans="1:11" ht="15" customHeight="1">
      <c r="A178" s="57">
        <v>150</v>
      </c>
      <c r="B178" s="26" t="s">
        <v>159</v>
      </c>
      <c r="C178" s="26" t="s">
        <v>159</v>
      </c>
      <c r="D178" s="28" t="s">
        <v>329</v>
      </c>
      <c r="E178" s="26" t="s">
        <v>3</v>
      </c>
      <c r="F178" s="27">
        <v>178785</v>
      </c>
      <c r="G178" s="27">
        <v>15963</v>
      </c>
      <c r="H178" s="27">
        <f t="shared" si="2"/>
        <v>162822</v>
      </c>
      <c r="I178" s="27">
        <v>20002</v>
      </c>
      <c r="J178" s="27">
        <v>142820</v>
      </c>
      <c r="K178" s="27">
        <v>0</v>
      </c>
    </row>
    <row r="179" spans="1:11" ht="15" customHeight="1">
      <c r="A179" s="57">
        <v>151</v>
      </c>
      <c r="B179" s="26"/>
      <c r="C179" s="26" t="s">
        <v>160</v>
      </c>
      <c r="D179" s="28" t="s">
        <v>329</v>
      </c>
      <c r="E179" s="26" t="s">
        <v>3</v>
      </c>
      <c r="F179" s="27">
        <v>157798</v>
      </c>
      <c r="G179" s="27">
        <v>490</v>
      </c>
      <c r="H179" s="27">
        <f t="shared" si="2"/>
        <v>157308</v>
      </c>
      <c r="I179" s="27">
        <v>34194</v>
      </c>
      <c r="J179" s="27">
        <v>123114</v>
      </c>
      <c r="K179" s="27">
        <v>0</v>
      </c>
    </row>
    <row r="180" spans="1:11" ht="15" customHeight="1">
      <c r="A180" s="57">
        <v>152</v>
      </c>
      <c r="B180" s="26"/>
      <c r="C180" s="26" t="s">
        <v>161</v>
      </c>
      <c r="D180" s="28" t="s">
        <v>329</v>
      </c>
      <c r="E180" s="26" t="s">
        <v>3</v>
      </c>
      <c r="F180" s="27">
        <v>174406</v>
      </c>
      <c r="G180" s="27">
        <v>14669</v>
      </c>
      <c r="H180" s="27">
        <f t="shared" si="2"/>
        <v>159737</v>
      </c>
      <c r="I180" s="27">
        <v>7022</v>
      </c>
      <c r="J180" s="27">
        <v>152715</v>
      </c>
      <c r="K180" s="27">
        <v>0</v>
      </c>
    </row>
    <row r="181" spans="1:11" ht="15" customHeight="1">
      <c r="A181" s="57">
        <v>153</v>
      </c>
      <c r="B181" s="26"/>
      <c r="C181" s="26" t="s">
        <v>162</v>
      </c>
      <c r="D181" s="28" t="s">
        <v>329</v>
      </c>
      <c r="E181" s="26" t="s">
        <v>3</v>
      </c>
      <c r="F181" s="27">
        <v>73783</v>
      </c>
      <c r="G181" s="27">
        <v>15206</v>
      </c>
      <c r="H181" s="27">
        <f t="shared" si="2"/>
        <v>58577</v>
      </c>
      <c r="I181" s="27">
        <v>4713</v>
      </c>
      <c r="J181" s="27">
        <v>53864</v>
      </c>
      <c r="K181" s="27">
        <v>0</v>
      </c>
    </row>
    <row r="182" spans="1:11" ht="15" customHeight="1">
      <c r="A182" s="57">
        <v>154</v>
      </c>
      <c r="B182" s="26"/>
      <c r="C182" s="26" t="s">
        <v>163</v>
      </c>
      <c r="D182" s="28" t="s">
        <v>329</v>
      </c>
      <c r="E182" s="26" t="s">
        <v>3</v>
      </c>
      <c r="F182" s="27">
        <v>138508</v>
      </c>
      <c r="G182" s="27">
        <v>2968</v>
      </c>
      <c r="H182" s="27">
        <f t="shared" si="2"/>
        <v>135540</v>
      </c>
      <c r="I182" s="27">
        <v>41044</v>
      </c>
      <c r="J182" s="27">
        <v>94496</v>
      </c>
      <c r="K182" s="27">
        <v>0</v>
      </c>
    </row>
    <row r="183" spans="1:11" ht="15" customHeight="1">
      <c r="A183" s="57">
        <v>155</v>
      </c>
      <c r="B183" s="26"/>
      <c r="C183" s="26" t="s">
        <v>164</v>
      </c>
      <c r="D183" s="28" t="s">
        <v>329</v>
      </c>
      <c r="E183" s="26" t="s">
        <v>3</v>
      </c>
      <c r="F183" s="27">
        <v>152059</v>
      </c>
      <c r="G183" s="27">
        <v>21237</v>
      </c>
      <c r="H183" s="27">
        <f t="shared" si="2"/>
        <v>130822</v>
      </c>
      <c r="I183" s="27">
        <v>9878</v>
      </c>
      <c r="J183" s="27">
        <v>120944</v>
      </c>
      <c r="K183" s="27">
        <v>0</v>
      </c>
    </row>
    <row r="184" spans="1:11" ht="15" customHeight="1">
      <c r="A184" s="57">
        <v>156</v>
      </c>
      <c r="B184" s="26"/>
      <c r="C184" s="26" t="s">
        <v>165</v>
      </c>
      <c r="D184" s="28" t="s">
        <v>329</v>
      </c>
      <c r="E184" s="26" t="s">
        <v>3</v>
      </c>
      <c r="F184" s="27">
        <v>53972</v>
      </c>
      <c r="G184" s="27">
        <v>7263</v>
      </c>
      <c r="H184" s="27">
        <f t="shared" si="2"/>
        <v>46709</v>
      </c>
      <c r="I184" s="27">
        <v>3180</v>
      </c>
      <c r="J184" s="27">
        <v>43529</v>
      </c>
      <c r="K184" s="27">
        <v>0</v>
      </c>
    </row>
    <row r="185" spans="1:11" ht="15" customHeight="1">
      <c r="A185" s="57">
        <v>157</v>
      </c>
      <c r="B185" s="26"/>
      <c r="C185" s="26" t="s">
        <v>166</v>
      </c>
      <c r="D185" s="28" t="s">
        <v>329</v>
      </c>
      <c r="E185" s="26" t="s">
        <v>3</v>
      </c>
      <c r="F185" s="27">
        <v>130641</v>
      </c>
      <c r="G185" s="27">
        <v>0</v>
      </c>
      <c r="H185" s="27">
        <f t="shared" si="2"/>
        <v>130641</v>
      </c>
      <c r="I185" s="27">
        <v>32312</v>
      </c>
      <c r="J185" s="27">
        <v>98329</v>
      </c>
      <c r="K185" s="27">
        <v>0</v>
      </c>
    </row>
    <row r="186" spans="1:11" ht="15" customHeight="1">
      <c r="A186" s="57"/>
      <c r="B186" s="26"/>
      <c r="C186" s="40" t="s">
        <v>342</v>
      </c>
      <c r="D186" s="28"/>
      <c r="E186" s="26"/>
      <c r="F186" s="41">
        <v>1059952</v>
      </c>
      <c r="G186" s="41"/>
      <c r="H186" s="41">
        <f>SUM(H178:H185)</f>
        <v>982156</v>
      </c>
      <c r="I186" s="41">
        <f>SUM(I178:I185)</f>
        <v>152345</v>
      </c>
      <c r="J186" s="41">
        <f>SUM(J178:J185)</f>
        <v>829811</v>
      </c>
      <c r="K186" s="41">
        <f>SUM(K178:K185)</f>
        <v>0</v>
      </c>
    </row>
    <row r="187" spans="1:11" ht="15" customHeight="1">
      <c r="A187" s="57"/>
      <c r="B187" s="26"/>
      <c r="C187" s="26"/>
      <c r="D187" s="28"/>
      <c r="E187" s="26"/>
      <c r="F187" s="27"/>
      <c r="G187" s="27"/>
      <c r="H187" s="27"/>
      <c r="I187" s="27"/>
      <c r="J187" s="27"/>
      <c r="K187" s="27"/>
    </row>
    <row r="188" spans="1:11" ht="15" customHeight="1">
      <c r="A188" s="57">
        <v>158</v>
      </c>
      <c r="B188" s="26" t="s">
        <v>167</v>
      </c>
      <c r="C188" s="26" t="s">
        <v>167</v>
      </c>
      <c r="D188" s="28" t="s">
        <v>329</v>
      </c>
      <c r="E188" s="26" t="s">
        <v>3</v>
      </c>
      <c r="F188" s="27">
        <v>141811.2</v>
      </c>
      <c r="G188" s="27">
        <v>0</v>
      </c>
      <c r="H188" s="27">
        <f t="shared" si="2"/>
        <v>141811.2</v>
      </c>
      <c r="I188" s="27">
        <v>2789</v>
      </c>
      <c r="J188" s="27">
        <v>139022.2</v>
      </c>
      <c r="K188" s="27">
        <v>0</v>
      </c>
    </row>
    <row r="189" spans="1:11" ht="15" customHeight="1">
      <c r="A189" s="57">
        <v>159</v>
      </c>
      <c r="B189" s="26"/>
      <c r="C189" s="26" t="s">
        <v>168</v>
      </c>
      <c r="D189" s="28" t="s">
        <v>329</v>
      </c>
      <c r="E189" s="26" t="s">
        <v>3</v>
      </c>
      <c r="F189" s="27">
        <v>128596.36</v>
      </c>
      <c r="G189" s="27">
        <v>0</v>
      </c>
      <c r="H189" s="27">
        <f t="shared" si="2"/>
        <v>128596.36</v>
      </c>
      <c r="I189" s="27">
        <v>4155</v>
      </c>
      <c r="J189" s="27">
        <v>124441.36</v>
      </c>
      <c r="K189" s="27">
        <v>0</v>
      </c>
    </row>
    <row r="190" spans="1:11" ht="15" customHeight="1">
      <c r="A190" s="57">
        <v>160</v>
      </c>
      <c r="B190" s="26"/>
      <c r="C190" s="26" t="s">
        <v>169</v>
      </c>
      <c r="D190" s="28" t="s">
        <v>329</v>
      </c>
      <c r="E190" s="26" t="s">
        <v>3</v>
      </c>
      <c r="F190" s="27">
        <v>70888</v>
      </c>
      <c r="G190" s="27">
        <v>0</v>
      </c>
      <c r="H190" s="27">
        <f t="shared" si="2"/>
        <v>70888</v>
      </c>
      <c r="I190" s="27">
        <v>3051</v>
      </c>
      <c r="J190" s="27">
        <v>67837</v>
      </c>
      <c r="K190" s="27">
        <v>0</v>
      </c>
    </row>
    <row r="191" spans="1:11" ht="15" customHeight="1">
      <c r="A191" s="57">
        <v>161</v>
      </c>
      <c r="B191" s="26"/>
      <c r="C191" s="26" t="s">
        <v>170</v>
      </c>
      <c r="D191" s="28" t="s">
        <v>329</v>
      </c>
      <c r="E191" s="26" t="s">
        <v>3</v>
      </c>
      <c r="F191" s="27">
        <v>111875</v>
      </c>
      <c r="G191" s="27">
        <v>0</v>
      </c>
      <c r="H191" s="27">
        <f t="shared" si="2"/>
        <v>111875</v>
      </c>
      <c r="I191" s="27">
        <v>14990</v>
      </c>
      <c r="J191" s="27">
        <v>96885</v>
      </c>
      <c r="K191" s="27">
        <v>0</v>
      </c>
    </row>
    <row r="192" spans="1:11" ht="15" customHeight="1">
      <c r="A192" s="57">
        <v>162</v>
      </c>
      <c r="B192" s="26"/>
      <c r="C192" s="26" t="s">
        <v>171</v>
      </c>
      <c r="D192" s="28" t="s">
        <v>329</v>
      </c>
      <c r="E192" s="26" t="s">
        <v>3</v>
      </c>
      <c r="F192" s="27">
        <v>98462</v>
      </c>
      <c r="G192" s="27">
        <v>0</v>
      </c>
      <c r="H192" s="27">
        <f t="shared" si="2"/>
        <v>98462</v>
      </c>
      <c r="I192" s="27">
        <v>4833</v>
      </c>
      <c r="J192" s="27">
        <v>93629</v>
      </c>
      <c r="K192" s="27">
        <v>0</v>
      </c>
    </row>
    <row r="193" spans="1:11" ht="15" customHeight="1">
      <c r="A193" s="57">
        <v>163</v>
      </c>
      <c r="B193" s="26"/>
      <c r="C193" s="26" t="s">
        <v>172</v>
      </c>
      <c r="D193" s="28" t="s">
        <v>329</v>
      </c>
      <c r="E193" s="26" t="s">
        <v>3</v>
      </c>
      <c r="F193" s="27">
        <v>82345.91</v>
      </c>
      <c r="G193" s="27">
        <v>0</v>
      </c>
      <c r="H193" s="27">
        <f t="shared" si="2"/>
        <v>82345.91</v>
      </c>
      <c r="I193" s="27">
        <v>1636.44</v>
      </c>
      <c r="J193" s="27">
        <v>80709.47</v>
      </c>
      <c r="K193" s="27">
        <v>0</v>
      </c>
    </row>
    <row r="194" spans="1:11" ht="15" customHeight="1">
      <c r="A194" s="57">
        <v>164</v>
      </c>
      <c r="B194" s="26"/>
      <c r="C194" s="26" t="s">
        <v>173</v>
      </c>
      <c r="D194" s="28" t="s">
        <v>329</v>
      </c>
      <c r="E194" s="26" t="s">
        <v>3</v>
      </c>
      <c r="F194" s="27">
        <v>55106.16</v>
      </c>
      <c r="G194" s="27">
        <v>0</v>
      </c>
      <c r="H194" s="27">
        <f t="shared" si="2"/>
        <v>55106.16</v>
      </c>
      <c r="I194" s="27">
        <v>3701</v>
      </c>
      <c r="J194" s="27">
        <v>51405.16</v>
      </c>
      <c r="K194" s="27">
        <v>0</v>
      </c>
    </row>
    <row r="195" spans="1:11" ht="15" customHeight="1">
      <c r="A195" s="57">
        <v>165</v>
      </c>
      <c r="B195" s="26"/>
      <c r="C195" s="26" t="s">
        <v>174</v>
      </c>
      <c r="D195" s="28" t="s">
        <v>329</v>
      </c>
      <c r="E195" s="26" t="s">
        <v>3</v>
      </c>
      <c r="F195" s="27">
        <v>115175</v>
      </c>
      <c r="G195" s="27">
        <v>0</v>
      </c>
      <c r="H195" s="27">
        <f t="shared" si="2"/>
        <v>115175</v>
      </c>
      <c r="I195" s="27">
        <v>19144</v>
      </c>
      <c r="J195" s="27">
        <v>96031</v>
      </c>
      <c r="K195" s="27">
        <v>0</v>
      </c>
    </row>
    <row r="196" spans="1:11" ht="15" customHeight="1">
      <c r="A196" s="57"/>
      <c r="B196" s="26"/>
      <c r="C196" s="40" t="s">
        <v>342</v>
      </c>
      <c r="D196" s="28"/>
      <c r="E196" s="26"/>
      <c r="F196" s="41">
        <v>804259.63</v>
      </c>
      <c r="G196" s="41"/>
      <c r="H196" s="41">
        <f>SUM(H188:H195)</f>
        <v>804259.6300000001</v>
      </c>
      <c r="I196" s="41">
        <f>SUM(I188:I195)</f>
        <v>54299.44</v>
      </c>
      <c r="J196" s="41">
        <f>SUM(J188:J195)</f>
        <v>749960.1900000001</v>
      </c>
      <c r="K196" s="41">
        <f>SUM(K188:K195)</f>
        <v>0</v>
      </c>
    </row>
    <row r="197" spans="1:11" ht="15" customHeight="1">
      <c r="A197" s="57"/>
      <c r="B197" s="26"/>
      <c r="C197" s="26"/>
      <c r="D197" s="28"/>
      <c r="E197" s="26"/>
      <c r="F197" s="27"/>
      <c r="G197" s="27"/>
      <c r="H197" s="27"/>
      <c r="I197" s="27"/>
      <c r="J197" s="27"/>
      <c r="K197" s="27"/>
    </row>
    <row r="198" spans="1:11" ht="15" customHeight="1">
      <c r="A198" s="57">
        <v>166</v>
      </c>
      <c r="B198" s="26" t="s">
        <v>175</v>
      </c>
      <c r="C198" s="26" t="s">
        <v>175</v>
      </c>
      <c r="D198" s="28" t="s">
        <v>329</v>
      </c>
      <c r="E198" s="26" t="s">
        <v>3</v>
      </c>
      <c r="F198" s="27">
        <v>144405</v>
      </c>
      <c r="G198" s="27">
        <v>7177</v>
      </c>
      <c r="H198" s="27">
        <f t="shared" si="2"/>
        <v>137228</v>
      </c>
      <c r="I198" s="27">
        <v>4557</v>
      </c>
      <c r="J198" s="27">
        <v>132671</v>
      </c>
      <c r="K198" s="27">
        <v>0</v>
      </c>
    </row>
    <row r="199" spans="1:11" ht="15" customHeight="1">
      <c r="A199" s="57">
        <v>167</v>
      </c>
      <c r="B199" s="26"/>
      <c r="C199" s="26" t="s">
        <v>176</v>
      </c>
      <c r="D199" s="28" t="s">
        <v>329</v>
      </c>
      <c r="E199" s="26" t="s">
        <v>3</v>
      </c>
      <c r="F199" s="27">
        <v>159755</v>
      </c>
      <c r="G199" s="27">
        <v>301</v>
      </c>
      <c r="H199" s="27">
        <f t="shared" si="2"/>
        <v>159454</v>
      </c>
      <c r="I199" s="27">
        <v>22944</v>
      </c>
      <c r="J199" s="27">
        <v>136510</v>
      </c>
      <c r="K199" s="27">
        <v>0</v>
      </c>
    </row>
    <row r="200" spans="1:11" ht="15" customHeight="1">
      <c r="A200" s="57">
        <v>168</v>
      </c>
      <c r="B200" s="26"/>
      <c r="C200" s="26" t="s">
        <v>177</v>
      </c>
      <c r="D200" s="28" t="s">
        <v>329</v>
      </c>
      <c r="E200" s="26" t="s">
        <v>3</v>
      </c>
      <c r="F200" s="27">
        <v>131450</v>
      </c>
      <c r="G200" s="27">
        <v>9159</v>
      </c>
      <c r="H200" s="27">
        <f t="shared" si="2"/>
        <v>122291</v>
      </c>
      <c r="I200" s="27">
        <v>4069</v>
      </c>
      <c r="J200" s="27">
        <v>118222</v>
      </c>
      <c r="K200" s="27">
        <v>0</v>
      </c>
    </row>
    <row r="201" spans="1:11" ht="15" customHeight="1">
      <c r="A201" s="57">
        <v>169</v>
      </c>
      <c r="B201" s="26"/>
      <c r="C201" s="26" t="s">
        <v>178</v>
      </c>
      <c r="D201" s="28" t="s">
        <v>329</v>
      </c>
      <c r="E201" s="26" t="s">
        <v>3</v>
      </c>
      <c r="F201" s="27">
        <v>148448</v>
      </c>
      <c r="G201" s="27">
        <v>4249</v>
      </c>
      <c r="H201" s="27">
        <f t="shared" si="2"/>
        <v>144199</v>
      </c>
      <c r="I201" s="27">
        <v>11630</v>
      </c>
      <c r="J201" s="27">
        <v>132569</v>
      </c>
      <c r="K201" s="27">
        <v>0</v>
      </c>
    </row>
    <row r="202" spans="1:11" ht="15" customHeight="1">
      <c r="A202" s="57">
        <v>170</v>
      </c>
      <c r="B202" s="26"/>
      <c r="C202" s="26" t="s">
        <v>179</v>
      </c>
      <c r="D202" s="28" t="s">
        <v>329</v>
      </c>
      <c r="E202" s="26" t="s">
        <v>3</v>
      </c>
      <c r="F202" s="27">
        <v>145921</v>
      </c>
      <c r="G202" s="27">
        <v>9599</v>
      </c>
      <c r="H202" s="27">
        <f t="shared" si="2"/>
        <v>136322</v>
      </c>
      <c r="I202" s="27">
        <v>9693</v>
      </c>
      <c r="J202" s="27">
        <v>126629</v>
      </c>
      <c r="K202" s="27">
        <v>0</v>
      </c>
    </row>
    <row r="203" spans="1:11" ht="15" customHeight="1">
      <c r="A203" s="57">
        <v>171</v>
      </c>
      <c r="B203" s="26"/>
      <c r="C203" s="26" t="s">
        <v>180</v>
      </c>
      <c r="D203" s="28" t="s">
        <v>329</v>
      </c>
      <c r="E203" s="26" t="s">
        <v>3</v>
      </c>
      <c r="F203" s="27">
        <v>173450</v>
      </c>
      <c r="G203" s="27">
        <v>6486</v>
      </c>
      <c r="H203" s="27">
        <f t="shared" si="2"/>
        <v>166964</v>
      </c>
      <c r="I203" s="27">
        <v>47204</v>
      </c>
      <c r="J203" s="27">
        <v>119760</v>
      </c>
      <c r="K203" s="27">
        <v>0</v>
      </c>
    </row>
    <row r="204" spans="1:11" ht="15" customHeight="1">
      <c r="A204" s="57">
        <v>172</v>
      </c>
      <c r="B204" s="26"/>
      <c r="C204" s="26" t="s">
        <v>181</v>
      </c>
      <c r="D204" s="28" t="s">
        <v>329</v>
      </c>
      <c r="E204" s="26" t="s">
        <v>3</v>
      </c>
      <c r="F204" s="27">
        <v>180024</v>
      </c>
      <c r="G204" s="27">
        <v>11277</v>
      </c>
      <c r="H204" s="27">
        <f t="shared" si="2"/>
        <v>168747</v>
      </c>
      <c r="I204" s="27">
        <v>4130</v>
      </c>
      <c r="J204" s="27">
        <v>164617</v>
      </c>
      <c r="K204" s="27">
        <v>0</v>
      </c>
    </row>
    <row r="205" spans="1:11" ht="15" customHeight="1">
      <c r="A205" s="57"/>
      <c r="B205" s="26"/>
      <c r="C205" s="40" t="s">
        <v>342</v>
      </c>
      <c r="D205" s="28"/>
      <c r="E205" s="26"/>
      <c r="F205" s="41">
        <v>1068755</v>
      </c>
      <c r="G205" s="41"/>
      <c r="H205" s="41">
        <f>SUM(H198:H204)</f>
        <v>1035205</v>
      </c>
      <c r="I205" s="41">
        <f>SUM(I198:I204)</f>
        <v>104227</v>
      </c>
      <c r="J205" s="41">
        <f>SUM(J198:J204)</f>
        <v>930978</v>
      </c>
      <c r="K205" s="41">
        <f>SUM(K198:K204)</f>
        <v>0</v>
      </c>
    </row>
    <row r="206" spans="1:11" ht="15" customHeight="1">
      <c r="A206" s="57"/>
      <c r="B206" s="26"/>
      <c r="C206" s="26"/>
      <c r="D206" s="28"/>
      <c r="E206" s="26"/>
      <c r="F206" s="27"/>
      <c r="G206" s="27"/>
      <c r="H206" s="27"/>
      <c r="I206" s="27"/>
      <c r="J206" s="27"/>
      <c r="K206" s="27"/>
    </row>
    <row r="207" spans="1:11" ht="15" customHeight="1">
      <c r="A207" s="57">
        <v>173</v>
      </c>
      <c r="B207" s="26" t="s">
        <v>182</v>
      </c>
      <c r="C207" s="26" t="s">
        <v>183</v>
      </c>
      <c r="D207" s="28" t="s">
        <v>329</v>
      </c>
      <c r="E207" s="26" t="s">
        <v>3</v>
      </c>
      <c r="F207" s="27">
        <v>86910</v>
      </c>
      <c r="G207" s="27">
        <v>0</v>
      </c>
      <c r="H207" s="27">
        <f t="shared" si="2"/>
        <v>86910</v>
      </c>
      <c r="I207" s="27">
        <v>68849</v>
      </c>
      <c r="J207" s="27">
        <v>18061</v>
      </c>
      <c r="K207" s="27">
        <v>0</v>
      </c>
    </row>
    <row r="208" spans="1:11" ht="15" customHeight="1">
      <c r="A208" s="57">
        <v>174</v>
      </c>
      <c r="B208" s="26"/>
      <c r="C208" s="26" t="s">
        <v>182</v>
      </c>
      <c r="D208" s="28" t="s">
        <v>329</v>
      </c>
      <c r="E208" s="26" t="s">
        <v>3</v>
      </c>
      <c r="F208" s="27">
        <v>121446</v>
      </c>
      <c r="G208" s="27">
        <v>0</v>
      </c>
      <c r="H208" s="27">
        <f t="shared" si="2"/>
        <v>121446</v>
      </c>
      <c r="I208" s="27">
        <v>64716</v>
      </c>
      <c r="J208" s="27">
        <v>56730</v>
      </c>
      <c r="K208" s="27">
        <v>0</v>
      </c>
    </row>
    <row r="209" spans="1:11" ht="15" customHeight="1">
      <c r="A209" s="57">
        <v>175</v>
      </c>
      <c r="B209" s="26"/>
      <c r="C209" s="26" t="s">
        <v>184</v>
      </c>
      <c r="D209" s="28" t="s">
        <v>329</v>
      </c>
      <c r="E209" s="26" t="s">
        <v>3</v>
      </c>
      <c r="F209" s="27">
        <v>119421</v>
      </c>
      <c r="G209" s="27">
        <v>0</v>
      </c>
      <c r="H209" s="27">
        <f t="shared" si="2"/>
        <v>119421</v>
      </c>
      <c r="I209" s="27">
        <v>31881</v>
      </c>
      <c r="J209" s="27">
        <v>87540</v>
      </c>
      <c r="K209" s="27">
        <v>0</v>
      </c>
    </row>
    <row r="210" spans="1:11" ht="15" customHeight="1">
      <c r="A210" s="57">
        <v>176</v>
      </c>
      <c r="B210" s="26"/>
      <c r="C210" s="26" t="s">
        <v>185</v>
      </c>
      <c r="D210" s="28" t="s">
        <v>329</v>
      </c>
      <c r="E210" s="26" t="s">
        <v>3</v>
      </c>
      <c r="F210" s="27">
        <v>131063</v>
      </c>
      <c r="G210" s="27">
        <v>0</v>
      </c>
      <c r="H210" s="27">
        <f t="shared" si="2"/>
        <v>131063</v>
      </c>
      <c r="I210" s="27">
        <v>31760</v>
      </c>
      <c r="J210" s="27">
        <v>99303</v>
      </c>
      <c r="K210" s="27">
        <v>0</v>
      </c>
    </row>
    <row r="211" spans="1:11" ht="15" customHeight="1">
      <c r="A211" s="57">
        <v>177</v>
      </c>
      <c r="B211" s="26"/>
      <c r="C211" s="26" t="s">
        <v>186</v>
      </c>
      <c r="D211" s="28" t="s">
        <v>329</v>
      </c>
      <c r="E211" s="26" t="s">
        <v>3</v>
      </c>
      <c r="F211" s="27">
        <v>60922</v>
      </c>
      <c r="G211" s="27">
        <v>0</v>
      </c>
      <c r="H211" s="27">
        <f t="shared" si="2"/>
        <v>60922</v>
      </c>
      <c r="I211" s="27">
        <v>60922</v>
      </c>
      <c r="J211" s="27">
        <v>0</v>
      </c>
      <c r="K211" s="27">
        <v>0</v>
      </c>
    </row>
    <row r="212" spans="1:11" ht="15" customHeight="1">
      <c r="A212" s="57">
        <v>178</v>
      </c>
      <c r="B212" s="26"/>
      <c r="C212" s="26" t="s">
        <v>187</v>
      </c>
      <c r="D212" s="28" t="s">
        <v>329</v>
      </c>
      <c r="E212" s="26" t="s">
        <v>3</v>
      </c>
      <c r="F212" s="27">
        <v>72710</v>
      </c>
      <c r="G212" s="27">
        <v>0</v>
      </c>
      <c r="H212" s="27">
        <f t="shared" si="2"/>
        <v>72710</v>
      </c>
      <c r="I212" s="27">
        <v>1309</v>
      </c>
      <c r="J212" s="27">
        <v>71401</v>
      </c>
      <c r="K212" s="27">
        <v>0</v>
      </c>
    </row>
    <row r="213" spans="1:11" ht="15" customHeight="1">
      <c r="A213" s="57">
        <v>179</v>
      </c>
      <c r="B213" s="26"/>
      <c r="C213" s="26" t="s">
        <v>188</v>
      </c>
      <c r="D213" s="28" t="s">
        <v>329</v>
      </c>
      <c r="E213" s="26" t="s">
        <v>3</v>
      </c>
      <c r="F213" s="27">
        <v>48181</v>
      </c>
      <c r="G213" s="27">
        <v>0</v>
      </c>
      <c r="H213" s="27">
        <f t="shared" si="2"/>
        <v>48181</v>
      </c>
      <c r="I213" s="27">
        <v>3031</v>
      </c>
      <c r="J213" s="27">
        <v>45150</v>
      </c>
      <c r="K213" s="27">
        <v>0</v>
      </c>
    </row>
    <row r="214" spans="1:11" ht="15" customHeight="1">
      <c r="A214" s="57">
        <v>180</v>
      </c>
      <c r="B214" s="26"/>
      <c r="C214" s="26" t="s">
        <v>189</v>
      </c>
      <c r="D214" s="28" t="s">
        <v>329</v>
      </c>
      <c r="E214" s="26" t="s">
        <v>3</v>
      </c>
      <c r="F214" s="27">
        <v>94832</v>
      </c>
      <c r="G214" s="27">
        <v>0</v>
      </c>
      <c r="H214" s="27">
        <f t="shared" si="2"/>
        <v>94832</v>
      </c>
      <c r="I214" s="27">
        <v>16477</v>
      </c>
      <c r="J214" s="27">
        <v>78355</v>
      </c>
      <c r="K214" s="27">
        <v>0</v>
      </c>
    </row>
    <row r="215" spans="1:11" ht="15" customHeight="1">
      <c r="A215" s="57">
        <v>181</v>
      </c>
      <c r="B215" s="26"/>
      <c r="C215" s="26" t="s">
        <v>190</v>
      </c>
      <c r="D215" s="28" t="s">
        <v>329</v>
      </c>
      <c r="E215" s="26" t="s">
        <v>3</v>
      </c>
      <c r="F215" s="27">
        <v>94891</v>
      </c>
      <c r="G215" s="27">
        <v>0</v>
      </c>
      <c r="H215" s="27">
        <f t="shared" si="2"/>
        <v>94891</v>
      </c>
      <c r="I215" s="27">
        <v>42399</v>
      </c>
      <c r="J215" s="27">
        <v>52492</v>
      </c>
      <c r="K215" s="27">
        <v>0</v>
      </c>
    </row>
    <row r="216" spans="1:11" ht="15" customHeight="1">
      <c r="A216" s="57">
        <v>182</v>
      </c>
      <c r="B216" s="26"/>
      <c r="C216" s="26" t="s">
        <v>191</v>
      </c>
      <c r="D216" s="28" t="s">
        <v>329</v>
      </c>
      <c r="E216" s="26" t="s">
        <v>3</v>
      </c>
      <c r="F216" s="27">
        <v>76925</v>
      </c>
      <c r="G216" s="27">
        <v>0</v>
      </c>
      <c r="H216" s="27">
        <f t="shared" si="2"/>
        <v>76925</v>
      </c>
      <c r="I216" s="27">
        <v>64600</v>
      </c>
      <c r="J216" s="27">
        <v>12325</v>
      </c>
      <c r="K216" s="27">
        <v>0</v>
      </c>
    </row>
    <row r="217" spans="1:11" ht="15" customHeight="1">
      <c r="A217" s="57">
        <v>183</v>
      </c>
      <c r="B217" s="26"/>
      <c r="C217" s="26" t="s">
        <v>192</v>
      </c>
      <c r="D217" s="28" t="s">
        <v>329</v>
      </c>
      <c r="E217" s="26" t="s">
        <v>3</v>
      </c>
      <c r="F217" s="27">
        <v>84125</v>
      </c>
      <c r="G217" s="27">
        <v>0</v>
      </c>
      <c r="H217" s="27">
        <f t="shared" si="2"/>
        <v>84125</v>
      </c>
      <c r="I217" s="27">
        <v>35192</v>
      </c>
      <c r="J217" s="27">
        <v>48933</v>
      </c>
      <c r="K217" s="27">
        <v>0</v>
      </c>
    </row>
    <row r="218" spans="1:11" ht="15" customHeight="1">
      <c r="A218" s="57">
        <v>184</v>
      </c>
      <c r="B218" s="26"/>
      <c r="C218" s="26" t="s">
        <v>193</v>
      </c>
      <c r="D218" s="28" t="s">
        <v>329</v>
      </c>
      <c r="E218" s="26" t="s">
        <v>3</v>
      </c>
      <c r="F218" s="27">
        <v>118121</v>
      </c>
      <c r="G218" s="27">
        <v>0</v>
      </c>
      <c r="H218" s="27">
        <f t="shared" si="2"/>
        <v>118121</v>
      </c>
      <c r="I218" s="27">
        <v>11000</v>
      </c>
      <c r="J218" s="27">
        <v>107121</v>
      </c>
      <c r="K218" s="27">
        <v>0</v>
      </c>
    </row>
    <row r="219" spans="1:11" ht="15" customHeight="1">
      <c r="A219" s="57"/>
      <c r="B219" s="26"/>
      <c r="C219" s="40" t="s">
        <v>342</v>
      </c>
      <c r="D219" s="28"/>
      <c r="E219" s="26"/>
      <c r="F219" s="41">
        <v>1109547</v>
      </c>
      <c r="G219" s="41"/>
      <c r="H219" s="41">
        <f>SUM(H207:H218)</f>
        <v>1109547</v>
      </c>
      <c r="I219" s="41">
        <f>SUM(I207:I218)</f>
        <v>432136</v>
      </c>
      <c r="J219" s="41">
        <f>SUM(J207:J218)</f>
        <v>677411</v>
      </c>
      <c r="K219" s="41">
        <f>SUM(K207:K218)</f>
        <v>0</v>
      </c>
    </row>
    <row r="220" spans="1:11" ht="15" customHeight="1">
      <c r="A220" s="57"/>
      <c r="B220" s="26"/>
      <c r="C220" s="26"/>
      <c r="D220" s="28"/>
      <c r="E220" s="26"/>
      <c r="F220" s="27"/>
      <c r="G220" s="27"/>
      <c r="H220" s="27"/>
      <c r="I220" s="27"/>
      <c r="J220" s="27"/>
      <c r="K220" s="27"/>
    </row>
    <row r="221" spans="1:11" ht="15" customHeight="1">
      <c r="A221" s="57">
        <v>185</v>
      </c>
      <c r="B221" s="26" t="s">
        <v>194</v>
      </c>
      <c r="C221" s="26" t="s">
        <v>194</v>
      </c>
      <c r="D221" s="28" t="s">
        <v>329</v>
      </c>
      <c r="E221" s="26" t="s">
        <v>3</v>
      </c>
      <c r="F221" s="27">
        <v>104862</v>
      </c>
      <c r="G221" s="27">
        <v>4672</v>
      </c>
      <c r="H221" s="27">
        <f t="shared" si="2"/>
        <v>100190</v>
      </c>
      <c r="I221" s="27">
        <v>43037</v>
      </c>
      <c r="J221" s="27">
        <v>57153</v>
      </c>
      <c r="K221" s="27">
        <v>0</v>
      </c>
    </row>
    <row r="222" spans="1:11" ht="15" customHeight="1">
      <c r="A222" s="57">
        <v>186</v>
      </c>
      <c r="B222" s="26"/>
      <c r="C222" s="26" t="s">
        <v>195</v>
      </c>
      <c r="D222" s="28" t="s">
        <v>329</v>
      </c>
      <c r="E222" s="26" t="s">
        <v>3</v>
      </c>
      <c r="F222" s="27">
        <v>253554</v>
      </c>
      <c r="G222" s="27">
        <v>66280</v>
      </c>
      <c r="H222" s="27">
        <f t="shared" si="2"/>
        <v>187274</v>
      </c>
      <c r="I222" s="27">
        <v>9764</v>
      </c>
      <c r="J222" s="27">
        <v>177510</v>
      </c>
      <c r="K222" s="27">
        <v>0</v>
      </c>
    </row>
    <row r="223" spans="1:11" ht="15" customHeight="1">
      <c r="A223" s="57">
        <v>187</v>
      </c>
      <c r="B223" s="26"/>
      <c r="C223" s="26" t="s">
        <v>196</v>
      </c>
      <c r="D223" s="28" t="s">
        <v>329</v>
      </c>
      <c r="E223" s="26" t="s">
        <v>3</v>
      </c>
      <c r="F223" s="27">
        <v>154618</v>
      </c>
      <c r="G223" s="27">
        <v>4686</v>
      </c>
      <c r="H223" s="27">
        <f t="shared" si="2"/>
        <v>149932</v>
      </c>
      <c r="I223" s="27">
        <v>16514</v>
      </c>
      <c r="J223" s="27">
        <v>133418</v>
      </c>
      <c r="K223" s="27">
        <v>0</v>
      </c>
    </row>
    <row r="224" spans="1:11" ht="15" customHeight="1">
      <c r="A224" s="57">
        <v>188</v>
      </c>
      <c r="B224" s="26"/>
      <c r="C224" s="26" t="s">
        <v>197</v>
      </c>
      <c r="D224" s="28" t="s">
        <v>329</v>
      </c>
      <c r="E224" s="26" t="s">
        <v>3</v>
      </c>
      <c r="F224" s="27">
        <v>100061</v>
      </c>
      <c r="G224" s="27">
        <v>5023</v>
      </c>
      <c r="H224" s="27">
        <f t="shared" si="2"/>
        <v>95038</v>
      </c>
      <c r="I224" s="27">
        <v>7519</v>
      </c>
      <c r="J224" s="27">
        <v>87519</v>
      </c>
      <c r="K224" s="27">
        <v>0</v>
      </c>
    </row>
    <row r="225" spans="1:11" ht="15" customHeight="1">
      <c r="A225" s="57">
        <v>189</v>
      </c>
      <c r="B225" s="26"/>
      <c r="C225" s="26" t="s">
        <v>198</v>
      </c>
      <c r="D225" s="28" t="s">
        <v>329</v>
      </c>
      <c r="E225" s="26" t="s">
        <v>3</v>
      </c>
      <c r="F225" s="27">
        <v>76439</v>
      </c>
      <c r="G225" s="27">
        <v>2463</v>
      </c>
      <c r="H225" s="27">
        <f t="shared" si="2"/>
        <v>73976</v>
      </c>
      <c r="I225" s="27">
        <v>3193</v>
      </c>
      <c r="J225" s="27">
        <v>70783</v>
      </c>
      <c r="K225" s="27">
        <v>0</v>
      </c>
    </row>
    <row r="226" spans="1:11" ht="15" customHeight="1">
      <c r="A226" s="57">
        <v>190</v>
      </c>
      <c r="B226" s="26"/>
      <c r="C226" s="26" t="s">
        <v>199</v>
      </c>
      <c r="D226" s="28" t="s">
        <v>329</v>
      </c>
      <c r="E226" s="26" t="s">
        <v>3</v>
      </c>
      <c r="F226" s="27">
        <v>100510</v>
      </c>
      <c r="G226" s="27">
        <v>7974</v>
      </c>
      <c r="H226" s="27">
        <f t="shared" si="2"/>
        <v>92536</v>
      </c>
      <c r="I226" s="27">
        <v>4964</v>
      </c>
      <c r="J226" s="27">
        <v>87572</v>
      </c>
      <c r="K226" s="27">
        <v>0</v>
      </c>
    </row>
    <row r="227" spans="1:11" ht="15" customHeight="1">
      <c r="A227" s="57">
        <v>191</v>
      </c>
      <c r="B227" s="26"/>
      <c r="C227" s="26" t="s">
        <v>200</v>
      </c>
      <c r="D227" s="28" t="s">
        <v>329</v>
      </c>
      <c r="E227" s="26" t="s">
        <v>3</v>
      </c>
      <c r="F227" s="27">
        <v>171068</v>
      </c>
      <c r="G227" s="27">
        <v>5418</v>
      </c>
      <c r="H227" s="27">
        <f t="shared" si="2"/>
        <v>165650</v>
      </c>
      <c r="I227" s="27">
        <v>15156</v>
      </c>
      <c r="J227" s="27">
        <v>150494</v>
      </c>
      <c r="K227" s="27">
        <v>0</v>
      </c>
    </row>
    <row r="228" spans="1:11" ht="15" customHeight="1">
      <c r="A228" s="57">
        <v>192</v>
      </c>
      <c r="B228" s="26"/>
      <c r="C228" s="26" t="s">
        <v>201</v>
      </c>
      <c r="D228" s="28" t="s">
        <v>329</v>
      </c>
      <c r="E228" s="26" t="s">
        <v>3</v>
      </c>
      <c r="F228" s="27">
        <v>178465</v>
      </c>
      <c r="G228" s="27">
        <v>1768</v>
      </c>
      <c r="H228" s="27">
        <f t="shared" si="2"/>
        <v>176697</v>
      </c>
      <c r="I228" s="27">
        <v>21302</v>
      </c>
      <c r="J228" s="27">
        <v>155395</v>
      </c>
      <c r="K228" s="27">
        <v>0</v>
      </c>
    </row>
    <row r="229" spans="1:11" ht="15" customHeight="1">
      <c r="A229" s="57"/>
      <c r="B229" s="26"/>
      <c r="C229" s="40" t="s">
        <v>342</v>
      </c>
      <c r="D229" s="28"/>
      <c r="E229" s="26"/>
      <c r="F229" s="41">
        <v>1053925</v>
      </c>
      <c r="G229" s="41"/>
      <c r="H229" s="41">
        <f>SUM(H221:H228)</f>
        <v>1041293</v>
      </c>
      <c r="I229" s="41">
        <f>SUM(I221:I228)</f>
        <v>121449</v>
      </c>
      <c r="J229" s="41">
        <f>SUM(J221:J228)</f>
        <v>919844</v>
      </c>
      <c r="K229" s="41">
        <f>SUM(K221:K228)</f>
        <v>0</v>
      </c>
    </row>
    <row r="230" spans="1:11" ht="15" customHeight="1">
      <c r="A230" s="57"/>
      <c r="B230" s="26"/>
      <c r="C230" s="26"/>
      <c r="D230" s="28"/>
      <c r="E230" s="26"/>
      <c r="F230" s="27"/>
      <c r="G230" s="27"/>
      <c r="H230" s="27"/>
      <c r="I230" s="27"/>
      <c r="J230" s="27"/>
      <c r="K230" s="27"/>
    </row>
    <row r="231" spans="1:11" ht="15" customHeight="1">
      <c r="A231" s="57">
        <v>193</v>
      </c>
      <c r="B231" s="26" t="s">
        <v>202</v>
      </c>
      <c r="C231" s="26" t="s">
        <v>202</v>
      </c>
      <c r="D231" s="28" t="s">
        <v>329</v>
      </c>
      <c r="E231" s="26" t="s">
        <v>3</v>
      </c>
      <c r="F231" s="27">
        <v>132586</v>
      </c>
      <c r="G231" s="27">
        <v>13742</v>
      </c>
      <c r="H231" s="27">
        <f t="shared" si="2"/>
        <v>118844</v>
      </c>
      <c r="I231" s="27">
        <v>7120</v>
      </c>
      <c r="J231" s="27">
        <v>111724</v>
      </c>
      <c r="K231" s="27">
        <v>0</v>
      </c>
    </row>
    <row r="232" spans="1:11" ht="15" customHeight="1">
      <c r="A232" s="57">
        <v>194</v>
      </c>
      <c r="B232" s="26"/>
      <c r="C232" s="26" t="s">
        <v>203</v>
      </c>
      <c r="D232" s="28" t="s">
        <v>329</v>
      </c>
      <c r="E232" s="26" t="s">
        <v>3</v>
      </c>
      <c r="F232" s="27">
        <v>160608</v>
      </c>
      <c r="G232" s="27">
        <v>23820</v>
      </c>
      <c r="H232" s="27">
        <f aca="true" t="shared" si="3" ref="H232:H313">F232-G232</f>
        <v>136788</v>
      </c>
      <c r="I232" s="27">
        <v>8345</v>
      </c>
      <c r="J232" s="27">
        <v>128443</v>
      </c>
      <c r="K232" s="27">
        <v>0</v>
      </c>
    </row>
    <row r="233" spans="1:11" ht="15" customHeight="1">
      <c r="A233" s="57">
        <v>195</v>
      </c>
      <c r="B233" s="26"/>
      <c r="C233" s="26" t="s">
        <v>204</v>
      </c>
      <c r="D233" s="28" t="s">
        <v>329</v>
      </c>
      <c r="E233" s="26" t="s">
        <v>3</v>
      </c>
      <c r="F233" s="27">
        <v>146936</v>
      </c>
      <c r="G233" s="27">
        <v>11731</v>
      </c>
      <c r="H233" s="27">
        <f t="shared" si="3"/>
        <v>135205</v>
      </c>
      <c r="I233" s="27">
        <v>9206</v>
      </c>
      <c r="J233" s="27">
        <v>125999</v>
      </c>
      <c r="K233" s="27">
        <v>0</v>
      </c>
    </row>
    <row r="234" spans="1:11" ht="15" customHeight="1">
      <c r="A234" s="57">
        <v>196</v>
      </c>
      <c r="B234" s="26"/>
      <c r="C234" s="26" t="s">
        <v>205</v>
      </c>
      <c r="D234" s="28" t="s">
        <v>329</v>
      </c>
      <c r="E234" s="26" t="s">
        <v>3</v>
      </c>
      <c r="F234" s="27">
        <v>82093</v>
      </c>
      <c r="G234" s="27">
        <v>13236</v>
      </c>
      <c r="H234" s="27">
        <f t="shared" si="3"/>
        <v>68857</v>
      </c>
      <c r="I234" s="27">
        <v>5120</v>
      </c>
      <c r="J234" s="27">
        <v>63737</v>
      </c>
      <c r="K234" s="27">
        <v>0</v>
      </c>
    </row>
    <row r="235" spans="1:11" ht="15" customHeight="1">
      <c r="A235" s="57">
        <v>197</v>
      </c>
      <c r="B235" s="26"/>
      <c r="C235" s="26" t="s">
        <v>206</v>
      </c>
      <c r="D235" s="28" t="s">
        <v>329</v>
      </c>
      <c r="E235" s="26" t="s">
        <v>3</v>
      </c>
      <c r="F235" s="27">
        <v>121461</v>
      </c>
      <c r="G235" s="27">
        <v>7921</v>
      </c>
      <c r="H235" s="27">
        <f t="shared" si="3"/>
        <v>113540</v>
      </c>
      <c r="I235" s="27">
        <v>2145</v>
      </c>
      <c r="J235" s="27">
        <v>111395</v>
      </c>
      <c r="K235" s="27">
        <v>0</v>
      </c>
    </row>
    <row r="236" spans="1:11" ht="15" customHeight="1">
      <c r="A236" s="57">
        <v>198</v>
      </c>
      <c r="B236" s="26"/>
      <c r="C236" s="26" t="s">
        <v>207</v>
      </c>
      <c r="D236" s="28" t="s">
        <v>329</v>
      </c>
      <c r="E236" s="26" t="s">
        <v>3</v>
      </c>
      <c r="F236" s="27">
        <v>112511</v>
      </c>
      <c r="G236" s="27">
        <v>14117</v>
      </c>
      <c r="H236" s="27">
        <f t="shared" si="3"/>
        <v>98394</v>
      </c>
      <c r="I236" s="27">
        <v>8309</v>
      </c>
      <c r="J236" s="27">
        <v>90085</v>
      </c>
      <c r="K236" s="27">
        <v>0</v>
      </c>
    </row>
    <row r="237" spans="1:11" ht="15" customHeight="1">
      <c r="A237" s="57"/>
      <c r="B237" s="26"/>
      <c r="C237" s="40" t="s">
        <v>342</v>
      </c>
      <c r="D237" s="28"/>
      <c r="E237" s="26"/>
      <c r="F237" s="41">
        <v>754995</v>
      </c>
      <c r="G237" s="41"/>
      <c r="H237" s="41">
        <f>SUM(H231:H236)</f>
        <v>671628</v>
      </c>
      <c r="I237" s="41">
        <f>SUM(I231:I236)</f>
        <v>40245</v>
      </c>
      <c r="J237" s="41">
        <f>SUM(J231:J236)</f>
        <v>631383</v>
      </c>
      <c r="K237" s="41">
        <f>SUM(K231:K236)</f>
        <v>0</v>
      </c>
    </row>
    <row r="238" spans="1:11" ht="15" customHeight="1">
      <c r="A238" s="57"/>
      <c r="B238" s="26"/>
      <c r="C238" s="26"/>
      <c r="D238" s="28"/>
      <c r="E238" s="26"/>
      <c r="F238" s="27"/>
      <c r="G238" s="27"/>
      <c r="H238" s="27"/>
      <c r="I238" s="27"/>
      <c r="J238" s="27"/>
      <c r="K238" s="27"/>
    </row>
    <row r="239" spans="1:11" ht="15" customHeight="1">
      <c r="A239" s="57">
        <v>199</v>
      </c>
      <c r="B239" s="26" t="s">
        <v>208</v>
      </c>
      <c r="C239" s="26" t="s">
        <v>208</v>
      </c>
      <c r="D239" s="28" t="s">
        <v>329</v>
      </c>
      <c r="E239" s="26" t="s">
        <v>3</v>
      </c>
      <c r="F239" s="27">
        <v>95821</v>
      </c>
      <c r="G239" s="27">
        <v>4748</v>
      </c>
      <c r="H239" s="27">
        <f t="shared" si="3"/>
        <v>91073</v>
      </c>
      <c r="I239" s="27">
        <v>11200</v>
      </c>
      <c r="J239" s="27">
        <v>79873</v>
      </c>
      <c r="K239" s="27">
        <v>0</v>
      </c>
    </row>
    <row r="240" spans="1:11" ht="15" customHeight="1">
      <c r="A240" s="57">
        <v>200</v>
      </c>
      <c r="B240" s="26"/>
      <c r="C240" s="26" t="s">
        <v>209</v>
      </c>
      <c r="D240" s="28" t="s">
        <v>329</v>
      </c>
      <c r="E240" s="26" t="s">
        <v>3</v>
      </c>
      <c r="F240" s="27">
        <v>120367</v>
      </c>
      <c r="G240" s="27">
        <v>3933</v>
      </c>
      <c r="H240" s="27">
        <f t="shared" si="3"/>
        <v>116434</v>
      </c>
      <c r="I240" s="27">
        <v>7363</v>
      </c>
      <c r="J240" s="27">
        <v>109071</v>
      </c>
      <c r="K240" s="27">
        <v>0</v>
      </c>
    </row>
    <row r="241" spans="1:11" ht="15" customHeight="1">
      <c r="A241" s="57">
        <v>201</v>
      </c>
      <c r="B241" s="26"/>
      <c r="C241" s="26" t="s">
        <v>210</v>
      </c>
      <c r="D241" s="28" t="s">
        <v>329</v>
      </c>
      <c r="E241" s="26" t="s">
        <v>3</v>
      </c>
      <c r="F241" s="27">
        <v>145674</v>
      </c>
      <c r="G241" s="27">
        <v>14245</v>
      </c>
      <c r="H241" s="27">
        <f t="shared" si="3"/>
        <v>131429</v>
      </c>
      <c r="I241" s="27">
        <v>7482</v>
      </c>
      <c r="J241" s="27">
        <v>123947</v>
      </c>
      <c r="K241" s="27">
        <v>0</v>
      </c>
    </row>
    <row r="242" spans="1:11" ht="15" customHeight="1">
      <c r="A242" s="57">
        <v>202</v>
      </c>
      <c r="B242" s="26"/>
      <c r="C242" s="26" t="s">
        <v>211</v>
      </c>
      <c r="D242" s="28" t="s">
        <v>329</v>
      </c>
      <c r="E242" s="26" t="s">
        <v>3</v>
      </c>
      <c r="F242" s="27">
        <v>97402</v>
      </c>
      <c r="G242" s="27">
        <v>5814</v>
      </c>
      <c r="H242" s="27">
        <f t="shared" si="3"/>
        <v>91588</v>
      </c>
      <c r="I242" s="27">
        <v>2537</v>
      </c>
      <c r="J242" s="27">
        <v>89051</v>
      </c>
      <c r="K242" s="27">
        <v>0</v>
      </c>
    </row>
    <row r="243" spans="1:11" ht="15" customHeight="1">
      <c r="A243" s="57">
        <v>203</v>
      </c>
      <c r="B243" s="26"/>
      <c r="C243" s="26" t="s">
        <v>212</v>
      </c>
      <c r="D243" s="28" t="s">
        <v>329</v>
      </c>
      <c r="E243" s="26" t="s">
        <v>3</v>
      </c>
      <c r="F243" s="27">
        <v>141000</v>
      </c>
      <c r="G243" s="27">
        <v>3853</v>
      </c>
      <c r="H243" s="27">
        <f t="shared" si="3"/>
        <v>137147</v>
      </c>
      <c r="I243" s="27">
        <v>6135</v>
      </c>
      <c r="J243" s="27">
        <v>131012</v>
      </c>
      <c r="K243" s="27">
        <v>0</v>
      </c>
    </row>
    <row r="244" spans="1:11" ht="15" customHeight="1">
      <c r="A244" s="57">
        <v>204</v>
      </c>
      <c r="B244" s="26"/>
      <c r="C244" s="26" t="s">
        <v>213</v>
      </c>
      <c r="D244" s="28" t="s">
        <v>329</v>
      </c>
      <c r="E244" s="26" t="s">
        <v>3</v>
      </c>
      <c r="F244" s="27">
        <v>52125</v>
      </c>
      <c r="G244" s="27">
        <v>3240</v>
      </c>
      <c r="H244" s="27">
        <f t="shared" si="3"/>
        <v>48885</v>
      </c>
      <c r="I244" s="27">
        <v>2048</v>
      </c>
      <c r="J244" s="27">
        <v>46837</v>
      </c>
      <c r="K244" s="27">
        <v>0</v>
      </c>
    </row>
    <row r="245" spans="1:11" ht="15" customHeight="1">
      <c r="A245" s="57">
        <v>205</v>
      </c>
      <c r="B245" s="26"/>
      <c r="C245" s="26" t="s">
        <v>214</v>
      </c>
      <c r="D245" s="28" t="s">
        <v>329</v>
      </c>
      <c r="E245" s="26" t="s">
        <v>3</v>
      </c>
      <c r="F245" s="27">
        <v>50622</v>
      </c>
      <c r="G245" s="27">
        <v>3630</v>
      </c>
      <c r="H245" s="27">
        <f t="shared" si="3"/>
        <v>46992</v>
      </c>
      <c r="I245" s="27">
        <v>8159</v>
      </c>
      <c r="J245" s="27">
        <v>38833</v>
      </c>
      <c r="K245" s="27">
        <v>0</v>
      </c>
    </row>
    <row r="246" spans="1:11" ht="15" customHeight="1">
      <c r="A246" s="57"/>
      <c r="B246" s="26"/>
      <c r="C246" s="40" t="s">
        <v>342</v>
      </c>
      <c r="D246" s="28"/>
      <c r="E246" s="26"/>
      <c r="F246" s="41">
        <v>703902</v>
      </c>
      <c r="G246" s="41"/>
      <c r="H246" s="41">
        <f>SUM(H239:H245)</f>
        <v>663548</v>
      </c>
      <c r="I246" s="41">
        <f>SUM(I239:I245)</f>
        <v>44924</v>
      </c>
      <c r="J246" s="41">
        <f>SUM(J239:J245)</f>
        <v>618624</v>
      </c>
      <c r="K246" s="41">
        <f>SUM(K239:K245)</f>
        <v>0</v>
      </c>
    </row>
    <row r="247" spans="1:11" ht="15" customHeight="1">
      <c r="A247" s="57"/>
      <c r="B247" s="26"/>
      <c r="C247" s="26"/>
      <c r="D247" s="28"/>
      <c r="E247" s="26"/>
      <c r="F247" s="27"/>
      <c r="G247" s="27"/>
      <c r="H247" s="27"/>
      <c r="I247" s="27"/>
      <c r="J247" s="27"/>
      <c r="K247" s="27"/>
    </row>
    <row r="248" spans="1:11" ht="15" customHeight="1">
      <c r="A248" s="57">
        <v>206</v>
      </c>
      <c r="B248" s="26" t="s">
        <v>215</v>
      </c>
      <c r="C248" s="26" t="s">
        <v>215</v>
      </c>
      <c r="D248" s="28" t="s">
        <v>329</v>
      </c>
      <c r="E248" s="26" t="s">
        <v>3</v>
      </c>
      <c r="F248" s="27">
        <v>89644</v>
      </c>
      <c r="G248" s="27">
        <v>9335</v>
      </c>
      <c r="H248" s="27">
        <f t="shared" si="3"/>
        <v>80309</v>
      </c>
      <c r="I248" s="27">
        <v>1486</v>
      </c>
      <c r="J248" s="27">
        <v>78823</v>
      </c>
      <c r="K248" s="27">
        <v>0</v>
      </c>
    </row>
    <row r="249" spans="1:11" ht="15" customHeight="1">
      <c r="A249" s="57">
        <v>207</v>
      </c>
      <c r="B249" s="26"/>
      <c r="C249" s="26" t="s">
        <v>216</v>
      </c>
      <c r="D249" s="28" t="s">
        <v>329</v>
      </c>
      <c r="E249" s="26" t="s">
        <v>74</v>
      </c>
      <c r="F249" s="27">
        <v>57991</v>
      </c>
      <c r="G249" s="27">
        <v>0</v>
      </c>
      <c r="H249" s="27">
        <f t="shared" si="3"/>
        <v>57991</v>
      </c>
      <c r="I249" s="27">
        <v>0</v>
      </c>
      <c r="J249" s="27">
        <v>5928</v>
      </c>
      <c r="K249" s="27">
        <v>52063</v>
      </c>
    </row>
    <row r="250" spans="1:11" ht="15" customHeight="1">
      <c r="A250" s="57">
        <v>208</v>
      </c>
      <c r="B250" s="26"/>
      <c r="C250" s="26" t="s">
        <v>62</v>
      </c>
      <c r="D250" s="28" t="s">
        <v>329</v>
      </c>
      <c r="E250" s="26" t="s">
        <v>3</v>
      </c>
      <c r="F250" s="27">
        <v>78288</v>
      </c>
      <c r="G250" s="27">
        <v>7693</v>
      </c>
      <c r="H250" s="27">
        <f t="shared" si="3"/>
        <v>70595</v>
      </c>
      <c r="I250" s="27">
        <v>902</v>
      </c>
      <c r="J250" s="27">
        <v>69693</v>
      </c>
      <c r="K250" s="27">
        <v>0</v>
      </c>
    </row>
    <row r="251" spans="1:11" ht="15" customHeight="1">
      <c r="A251" s="57">
        <v>209</v>
      </c>
      <c r="B251" s="26"/>
      <c r="C251" s="26" t="s">
        <v>217</v>
      </c>
      <c r="D251" s="28" t="s">
        <v>329</v>
      </c>
      <c r="E251" s="26" t="s">
        <v>74</v>
      </c>
      <c r="F251" s="27">
        <v>63812</v>
      </c>
      <c r="G251" s="27">
        <v>0</v>
      </c>
      <c r="H251" s="27">
        <f t="shared" si="3"/>
        <v>63812</v>
      </c>
      <c r="I251" s="27">
        <v>2828</v>
      </c>
      <c r="J251" s="27">
        <v>58332</v>
      </c>
      <c r="K251" s="27">
        <v>2652</v>
      </c>
    </row>
    <row r="252" spans="1:11" ht="15" customHeight="1">
      <c r="A252" s="57">
        <v>210</v>
      </c>
      <c r="B252" s="26"/>
      <c r="C252" s="26" t="s">
        <v>218</v>
      </c>
      <c r="D252" s="28" t="s">
        <v>329</v>
      </c>
      <c r="E252" s="26" t="s">
        <v>74</v>
      </c>
      <c r="F252" s="27">
        <v>69540</v>
      </c>
      <c r="G252" s="27">
        <v>2977</v>
      </c>
      <c r="H252" s="27">
        <f t="shared" si="3"/>
        <v>66563</v>
      </c>
      <c r="I252" s="27">
        <v>0</v>
      </c>
      <c r="J252" s="27">
        <v>66563</v>
      </c>
      <c r="K252" s="27">
        <v>0</v>
      </c>
    </row>
    <row r="253" spans="1:11" ht="15" customHeight="1">
      <c r="A253" s="57">
        <v>211</v>
      </c>
      <c r="B253" s="26"/>
      <c r="C253" s="26" t="s">
        <v>219</v>
      </c>
      <c r="D253" s="28" t="s">
        <v>329</v>
      </c>
      <c r="E253" s="26" t="s">
        <v>3</v>
      </c>
      <c r="F253" s="27">
        <v>80905</v>
      </c>
      <c r="G253" s="27">
        <v>10799</v>
      </c>
      <c r="H253" s="27">
        <f t="shared" si="3"/>
        <v>70106</v>
      </c>
      <c r="I253" s="27">
        <v>2685</v>
      </c>
      <c r="J253" s="27">
        <v>67421</v>
      </c>
      <c r="K253" s="27">
        <v>0</v>
      </c>
    </row>
    <row r="254" spans="1:11" ht="15" customHeight="1">
      <c r="A254" s="57">
        <v>212</v>
      </c>
      <c r="B254" s="26"/>
      <c r="C254" s="26" t="s">
        <v>220</v>
      </c>
      <c r="D254" s="28" t="s">
        <v>329</v>
      </c>
      <c r="E254" s="26" t="s">
        <v>3</v>
      </c>
      <c r="F254" s="27">
        <v>74544</v>
      </c>
      <c r="G254" s="27">
        <v>6012</v>
      </c>
      <c r="H254" s="27">
        <f t="shared" si="3"/>
        <v>68532</v>
      </c>
      <c r="I254" s="27">
        <v>2283</v>
      </c>
      <c r="J254" s="27">
        <v>66249</v>
      </c>
      <c r="K254" s="27">
        <v>0</v>
      </c>
    </row>
    <row r="255" spans="1:11" ht="15" customHeight="1">
      <c r="A255" s="57">
        <v>213</v>
      </c>
      <c r="B255" s="26"/>
      <c r="C255" s="26" t="s">
        <v>221</v>
      </c>
      <c r="D255" s="28" t="s">
        <v>329</v>
      </c>
      <c r="E255" s="26" t="s">
        <v>74</v>
      </c>
      <c r="F255" s="27">
        <v>77689</v>
      </c>
      <c r="G255" s="27">
        <v>0</v>
      </c>
      <c r="H255" s="27">
        <f t="shared" si="3"/>
        <v>77689</v>
      </c>
      <c r="I255" s="27">
        <v>0</v>
      </c>
      <c r="J255" s="27">
        <v>5427</v>
      </c>
      <c r="K255" s="27">
        <v>72262</v>
      </c>
    </row>
    <row r="256" spans="1:11" ht="15" customHeight="1">
      <c r="A256" s="57">
        <v>214</v>
      </c>
      <c r="B256" s="26"/>
      <c r="C256" s="26" t="s">
        <v>222</v>
      </c>
      <c r="D256" s="28" t="s">
        <v>329</v>
      </c>
      <c r="E256" s="26" t="s">
        <v>74</v>
      </c>
      <c r="F256" s="27">
        <v>52089</v>
      </c>
      <c r="G256" s="27">
        <v>0</v>
      </c>
      <c r="H256" s="27">
        <f t="shared" si="3"/>
        <v>52089</v>
      </c>
      <c r="I256" s="27">
        <v>7974</v>
      </c>
      <c r="J256" s="27">
        <v>31719</v>
      </c>
      <c r="K256" s="27">
        <v>12396</v>
      </c>
    </row>
    <row r="257" spans="1:11" ht="15" customHeight="1">
      <c r="A257" s="57">
        <v>215</v>
      </c>
      <c r="B257" s="26"/>
      <c r="C257" s="26" t="s">
        <v>223</v>
      </c>
      <c r="D257" s="28" t="s">
        <v>329</v>
      </c>
      <c r="E257" s="26" t="s">
        <v>3</v>
      </c>
      <c r="F257" s="27">
        <v>53561</v>
      </c>
      <c r="G257" s="27">
        <v>6499</v>
      </c>
      <c r="H257" s="27">
        <f t="shared" si="3"/>
        <v>47062</v>
      </c>
      <c r="I257" s="27">
        <v>2674</v>
      </c>
      <c r="J257" s="27">
        <v>44388</v>
      </c>
      <c r="K257" s="27">
        <v>0</v>
      </c>
    </row>
    <row r="258" spans="1:11" ht="15" customHeight="1">
      <c r="A258" s="57">
        <v>216</v>
      </c>
      <c r="B258" s="26"/>
      <c r="C258" s="26" t="s">
        <v>224</v>
      </c>
      <c r="D258" s="28" t="s">
        <v>329</v>
      </c>
      <c r="E258" s="26" t="s">
        <v>3</v>
      </c>
      <c r="F258" s="27">
        <v>146250</v>
      </c>
      <c r="G258" s="27">
        <v>107070</v>
      </c>
      <c r="H258" s="27">
        <f t="shared" si="3"/>
        <v>39180</v>
      </c>
      <c r="I258" s="27">
        <v>3384</v>
      </c>
      <c r="J258" s="27">
        <v>35796</v>
      </c>
      <c r="K258" s="27">
        <v>0</v>
      </c>
    </row>
    <row r="259" spans="1:11" ht="15" customHeight="1">
      <c r="A259" s="57">
        <v>217</v>
      </c>
      <c r="B259" s="26"/>
      <c r="C259" s="26" t="s">
        <v>225</v>
      </c>
      <c r="D259" s="28" t="s">
        <v>329</v>
      </c>
      <c r="E259" s="26" t="s">
        <v>3</v>
      </c>
      <c r="F259" s="27">
        <v>256725</v>
      </c>
      <c r="G259" s="27">
        <v>224997</v>
      </c>
      <c r="H259" s="27">
        <f t="shared" si="3"/>
        <v>31728</v>
      </c>
      <c r="I259" s="27">
        <v>0</v>
      </c>
      <c r="J259" s="27">
        <v>31728</v>
      </c>
      <c r="K259" s="27">
        <v>0</v>
      </c>
    </row>
    <row r="260" spans="1:11" ht="15" customHeight="1">
      <c r="A260" s="57">
        <v>218</v>
      </c>
      <c r="B260" s="26"/>
      <c r="C260" s="26" t="s">
        <v>226</v>
      </c>
      <c r="D260" s="28" t="s">
        <v>329</v>
      </c>
      <c r="E260" s="26" t="s">
        <v>3</v>
      </c>
      <c r="F260" s="27">
        <v>58228</v>
      </c>
      <c r="G260" s="27">
        <v>4337</v>
      </c>
      <c r="H260" s="27">
        <f t="shared" si="3"/>
        <v>53891</v>
      </c>
      <c r="I260" s="27">
        <v>10884</v>
      </c>
      <c r="J260" s="27">
        <v>43007</v>
      </c>
      <c r="K260" s="27">
        <v>0</v>
      </c>
    </row>
    <row r="261" spans="1:11" ht="15" customHeight="1">
      <c r="A261" s="57">
        <v>219</v>
      </c>
      <c r="B261" s="26"/>
      <c r="C261" s="26" t="s">
        <v>227</v>
      </c>
      <c r="D261" s="28" t="s">
        <v>329</v>
      </c>
      <c r="E261" s="26" t="s">
        <v>3</v>
      </c>
      <c r="F261" s="27">
        <v>61611</v>
      </c>
      <c r="G261" s="27">
        <v>1919</v>
      </c>
      <c r="H261" s="27">
        <f t="shared" si="3"/>
        <v>59692</v>
      </c>
      <c r="I261" s="27">
        <v>153</v>
      </c>
      <c r="J261" s="27">
        <v>59539</v>
      </c>
      <c r="K261" s="27">
        <v>0</v>
      </c>
    </row>
    <row r="262" spans="1:11" ht="15" customHeight="1">
      <c r="A262" s="57"/>
      <c r="B262" s="26"/>
      <c r="C262" s="40" t="s">
        <v>342</v>
      </c>
      <c r="D262" s="28"/>
      <c r="E262" s="26"/>
      <c r="F262" s="41">
        <v>1221000.38</v>
      </c>
      <c r="G262" s="41"/>
      <c r="H262" s="41">
        <f>SUM(H248:H261)</f>
        <v>839239</v>
      </c>
      <c r="I262" s="41">
        <f>SUM(I248:I261)</f>
        <v>35253</v>
      </c>
      <c r="J262" s="41">
        <f>SUM(J248:J261)</f>
        <v>664613</v>
      </c>
      <c r="K262" s="41">
        <f>SUM(K248:K261)</f>
        <v>139373</v>
      </c>
    </row>
    <row r="263" spans="1:11" ht="15" customHeight="1">
      <c r="A263" s="57"/>
      <c r="B263" s="26"/>
      <c r="C263" s="26"/>
      <c r="D263" s="28"/>
      <c r="E263" s="26"/>
      <c r="F263" s="27"/>
      <c r="G263" s="27"/>
      <c r="H263" s="27"/>
      <c r="I263" s="27"/>
      <c r="J263" s="27"/>
      <c r="K263" s="27"/>
    </row>
    <row r="264" spans="1:11" ht="15" customHeight="1">
      <c r="A264" s="57">
        <v>220</v>
      </c>
      <c r="B264" s="26" t="s">
        <v>228</v>
      </c>
      <c r="C264" s="26" t="s">
        <v>229</v>
      </c>
      <c r="D264" s="28" t="s">
        <v>329</v>
      </c>
      <c r="E264" s="26" t="s">
        <v>3</v>
      </c>
      <c r="F264" s="27">
        <v>88304.05</v>
      </c>
      <c r="G264" s="27">
        <v>7707.27</v>
      </c>
      <c r="H264" s="27">
        <f t="shared" si="3"/>
        <v>80596.78</v>
      </c>
      <c r="I264" s="27">
        <v>5142.52</v>
      </c>
      <c r="J264" s="27">
        <v>75454.26</v>
      </c>
      <c r="K264" s="27">
        <v>0</v>
      </c>
    </row>
    <row r="265" spans="1:11" ht="15" customHeight="1">
      <c r="A265" s="57">
        <v>221</v>
      </c>
      <c r="B265" s="26"/>
      <c r="C265" s="26" t="s">
        <v>230</v>
      </c>
      <c r="D265" s="28" t="s">
        <v>329</v>
      </c>
      <c r="E265" s="26" t="s">
        <v>3</v>
      </c>
      <c r="F265" s="27">
        <v>60792.3</v>
      </c>
      <c r="G265" s="27">
        <v>3205.52</v>
      </c>
      <c r="H265" s="27">
        <f t="shared" si="3"/>
        <v>57586.780000000006</v>
      </c>
      <c r="I265" s="27">
        <v>2996.68</v>
      </c>
      <c r="J265" s="27">
        <v>54590.1</v>
      </c>
      <c r="K265" s="27">
        <v>0</v>
      </c>
    </row>
    <row r="266" spans="1:11" ht="15" customHeight="1">
      <c r="A266" s="57">
        <v>222</v>
      </c>
      <c r="B266" s="26"/>
      <c r="C266" s="26" t="s">
        <v>231</v>
      </c>
      <c r="D266" s="28" t="s">
        <v>329</v>
      </c>
      <c r="E266" s="26" t="s">
        <v>3</v>
      </c>
      <c r="F266" s="27">
        <v>80753.95</v>
      </c>
      <c r="G266" s="27">
        <v>10828.39</v>
      </c>
      <c r="H266" s="27">
        <f t="shared" si="3"/>
        <v>69925.56</v>
      </c>
      <c r="I266" s="27">
        <v>12838.29</v>
      </c>
      <c r="J266" s="27">
        <v>57087.27</v>
      </c>
      <c r="K266" s="27">
        <v>0</v>
      </c>
    </row>
    <row r="267" spans="1:11" ht="15" customHeight="1">
      <c r="A267" s="57">
        <v>223</v>
      </c>
      <c r="B267" s="26"/>
      <c r="C267" s="26" t="s">
        <v>232</v>
      </c>
      <c r="D267" s="28" t="s">
        <v>329</v>
      </c>
      <c r="E267" s="26" t="s">
        <v>3</v>
      </c>
      <c r="F267" s="27">
        <v>92780.48</v>
      </c>
      <c r="G267" s="27">
        <v>16990.46</v>
      </c>
      <c r="H267" s="27">
        <f t="shared" si="3"/>
        <v>75790.01999999999</v>
      </c>
      <c r="I267" s="27">
        <v>10743.55</v>
      </c>
      <c r="J267" s="27">
        <v>65046.47</v>
      </c>
      <c r="K267" s="27">
        <v>0</v>
      </c>
    </row>
    <row r="268" spans="1:11" ht="15" customHeight="1">
      <c r="A268" s="57">
        <v>224</v>
      </c>
      <c r="B268" s="26"/>
      <c r="C268" s="26" t="s">
        <v>233</v>
      </c>
      <c r="D268" s="28" t="s">
        <v>329</v>
      </c>
      <c r="E268" s="26" t="s">
        <v>3</v>
      </c>
      <c r="F268" s="27">
        <v>76055.28</v>
      </c>
      <c r="G268" s="27">
        <v>7379.19</v>
      </c>
      <c r="H268" s="27">
        <f t="shared" si="3"/>
        <v>68676.09</v>
      </c>
      <c r="I268" s="27">
        <v>6351.13</v>
      </c>
      <c r="J268" s="27">
        <v>62324.96</v>
      </c>
      <c r="K268" s="27">
        <v>0</v>
      </c>
    </row>
    <row r="269" spans="1:11" ht="15" customHeight="1">
      <c r="A269" s="57">
        <v>225</v>
      </c>
      <c r="B269" s="26"/>
      <c r="C269" s="26" t="s">
        <v>228</v>
      </c>
      <c r="D269" s="28" t="s">
        <v>329</v>
      </c>
      <c r="E269" s="26" t="s">
        <v>3</v>
      </c>
      <c r="F269" s="27">
        <v>113721.72</v>
      </c>
      <c r="G269" s="27">
        <v>20437.77</v>
      </c>
      <c r="H269" s="27">
        <f t="shared" si="3"/>
        <v>93283.95</v>
      </c>
      <c r="I269" s="27">
        <v>21748.92</v>
      </c>
      <c r="J269" s="27">
        <v>71535.03</v>
      </c>
      <c r="K269" s="27">
        <v>0</v>
      </c>
    </row>
    <row r="270" spans="1:11" ht="15" customHeight="1">
      <c r="A270" s="57">
        <v>226</v>
      </c>
      <c r="B270" s="26"/>
      <c r="C270" s="26" t="s">
        <v>234</v>
      </c>
      <c r="D270" s="28" t="s">
        <v>329</v>
      </c>
      <c r="E270" s="26" t="s">
        <v>3</v>
      </c>
      <c r="F270" s="27">
        <v>54586.31</v>
      </c>
      <c r="G270" s="27">
        <v>1457.54</v>
      </c>
      <c r="H270" s="27">
        <f t="shared" si="3"/>
        <v>53128.77</v>
      </c>
      <c r="I270" s="27">
        <v>2772.6</v>
      </c>
      <c r="J270" s="27">
        <v>50356.17</v>
      </c>
      <c r="K270" s="27">
        <v>0</v>
      </c>
    </row>
    <row r="271" spans="1:11" ht="15" customHeight="1">
      <c r="A271" s="57">
        <v>227</v>
      </c>
      <c r="B271" s="26"/>
      <c r="C271" s="26" t="s">
        <v>206</v>
      </c>
      <c r="D271" s="28" t="s">
        <v>329</v>
      </c>
      <c r="E271" s="26" t="s">
        <v>3</v>
      </c>
      <c r="F271" s="27">
        <v>75445.44</v>
      </c>
      <c r="G271" s="27">
        <v>12613.09</v>
      </c>
      <c r="H271" s="27">
        <f t="shared" si="3"/>
        <v>62832.350000000006</v>
      </c>
      <c r="I271" s="27">
        <v>4963.01</v>
      </c>
      <c r="J271" s="27">
        <v>57869.34</v>
      </c>
      <c r="K271" s="27">
        <v>0</v>
      </c>
    </row>
    <row r="272" spans="1:11" ht="15" customHeight="1">
      <c r="A272" s="57">
        <v>228</v>
      </c>
      <c r="B272" s="26"/>
      <c r="C272" s="26" t="s">
        <v>235</v>
      </c>
      <c r="D272" s="28" t="s">
        <v>329</v>
      </c>
      <c r="E272" s="26" t="s">
        <v>3</v>
      </c>
      <c r="F272" s="27">
        <v>84618.22</v>
      </c>
      <c r="G272" s="27">
        <v>7716.71</v>
      </c>
      <c r="H272" s="27">
        <f t="shared" si="3"/>
        <v>76901.51</v>
      </c>
      <c r="I272" s="27">
        <v>8390.5</v>
      </c>
      <c r="J272" s="27">
        <v>68511.01</v>
      </c>
      <c r="K272" s="27">
        <v>0</v>
      </c>
    </row>
    <row r="273" spans="1:11" ht="15" customHeight="1">
      <c r="A273" s="57">
        <v>229</v>
      </c>
      <c r="B273" s="26"/>
      <c r="C273" s="26" t="s">
        <v>236</v>
      </c>
      <c r="D273" s="28" t="s">
        <v>329</v>
      </c>
      <c r="E273" s="26" t="s">
        <v>3</v>
      </c>
      <c r="F273" s="27">
        <v>68108.97</v>
      </c>
      <c r="G273" s="27">
        <v>4766.96</v>
      </c>
      <c r="H273" s="27">
        <f t="shared" si="3"/>
        <v>63342.01</v>
      </c>
      <c r="I273" s="27">
        <v>2245.97</v>
      </c>
      <c r="J273" s="27">
        <v>61096.04</v>
      </c>
      <c r="K273" s="27">
        <v>0</v>
      </c>
    </row>
    <row r="274" spans="1:11" ht="15" customHeight="1">
      <c r="A274" s="57">
        <v>230</v>
      </c>
      <c r="B274" s="26"/>
      <c r="C274" s="26" t="s">
        <v>237</v>
      </c>
      <c r="D274" s="28" t="s">
        <v>329</v>
      </c>
      <c r="E274" s="26" t="s">
        <v>3</v>
      </c>
      <c r="F274" s="27">
        <v>54338.61</v>
      </c>
      <c r="G274" s="27">
        <v>7968.01</v>
      </c>
      <c r="H274" s="27">
        <f t="shared" si="3"/>
        <v>46370.6</v>
      </c>
      <c r="I274" s="27">
        <v>7794.64</v>
      </c>
      <c r="J274" s="27">
        <v>38575.96</v>
      </c>
      <c r="K274" s="27">
        <v>0</v>
      </c>
    </row>
    <row r="275" spans="1:11" ht="15" customHeight="1">
      <c r="A275" s="57">
        <v>231</v>
      </c>
      <c r="B275" s="26"/>
      <c r="C275" s="26" t="s">
        <v>238</v>
      </c>
      <c r="D275" s="28" t="s">
        <v>329</v>
      </c>
      <c r="E275" s="26" t="s">
        <v>3</v>
      </c>
      <c r="F275" s="27">
        <v>121666.11</v>
      </c>
      <c r="G275" s="27">
        <v>23225.95</v>
      </c>
      <c r="H275" s="27">
        <f t="shared" si="3"/>
        <v>98440.16</v>
      </c>
      <c r="I275" s="27">
        <v>24885.53</v>
      </c>
      <c r="J275" s="27">
        <v>73554.63</v>
      </c>
      <c r="K275" s="27">
        <v>0</v>
      </c>
    </row>
    <row r="276" spans="1:11" ht="15" customHeight="1">
      <c r="A276" s="57">
        <v>232</v>
      </c>
      <c r="B276" s="26"/>
      <c r="C276" s="26" t="s">
        <v>239</v>
      </c>
      <c r="D276" s="28" t="s">
        <v>329</v>
      </c>
      <c r="E276" s="26" t="s">
        <v>3</v>
      </c>
      <c r="F276" s="27">
        <v>88947.75</v>
      </c>
      <c r="G276" s="27">
        <v>16743.89</v>
      </c>
      <c r="H276" s="27">
        <f t="shared" si="3"/>
        <v>72203.86</v>
      </c>
      <c r="I276" s="27">
        <v>8142.93</v>
      </c>
      <c r="J276" s="27">
        <v>64060.93</v>
      </c>
      <c r="K276" s="27">
        <v>0</v>
      </c>
    </row>
    <row r="277" spans="1:11" ht="15" customHeight="1">
      <c r="A277" s="57">
        <v>233</v>
      </c>
      <c r="B277" s="26"/>
      <c r="C277" s="26" t="s">
        <v>240</v>
      </c>
      <c r="D277" s="28" t="s">
        <v>329</v>
      </c>
      <c r="E277" s="26" t="s">
        <v>3</v>
      </c>
      <c r="F277" s="27">
        <v>126704.02</v>
      </c>
      <c r="G277" s="27">
        <v>28868.29</v>
      </c>
      <c r="H277" s="27">
        <f t="shared" si="3"/>
        <v>97835.73000000001</v>
      </c>
      <c r="I277" s="27">
        <v>23419.76</v>
      </c>
      <c r="J277" s="27">
        <v>74415.97</v>
      </c>
      <c r="K277" s="27">
        <v>0</v>
      </c>
    </row>
    <row r="278" spans="1:11" ht="15" customHeight="1">
      <c r="A278" s="57">
        <v>234</v>
      </c>
      <c r="B278" s="26"/>
      <c r="C278" s="26" t="s">
        <v>241</v>
      </c>
      <c r="D278" s="28" t="s">
        <v>329</v>
      </c>
      <c r="E278" s="26" t="s">
        <v>3</v>
      </c>
      <c r="F278" s="27">
        <v>72215.37</v>
      </c>
      <c r="G278" s="27">
        <v>10821.36</v>
      </c>
      <c r="H278" s="27">
        <f t="shared" si="3"/>
        <v>61394.009999999995</v>
      </c>
      <c r="I278" s="27">
        <v>653.43</v>
      </c>
      <c r="J278" s="27">
        <v>60740.58</v>
      </c>
      <c r="K278" s="27">
        <v>0</v>
      </c>
    </row>
    <row r="279" spans="1:11" ht="15" customHeight="1">
      <c r="A279" s="57">
        <v>235</v>
      </c>
      <c r="B279" s="26"/>
      <c r="C279" s="26" t="s">
        <v>242</v>
      </c>
      <c r="D279" s="28" t="s">
        <v>329</v>
      </c>
      <c r="E279" s="26" t="s">
        <v>3</v>
      </c>
      <c r="F279" s="27">
        <v>83454.29</v>
      </c>
      <c r="G279" s="27">
        <v>17686.9</v>
      </c>
      <c r="H279" s="27">
        <f t="shared" si="3"/>
        <v>65767.38999999998</v>
      </c>
      <c r="I279" s="27">
        <v>18013.55</v>
      </c>
      <c r="J279" s="27">
        <v>47753.84</v>
      </c>
      <c r="K279" s="27">
        <v>0</v>
      </c>
    </row>
    <row r="280" spans="1:11" ht="15" customHeight="1">
      <c r="A280" s="57"/>
      <c r="B280" s="26"/>
      <c r="C280" s="40" t="s">
        <v>342</v>
      </c>
      <c r="D280" s="28"/>
      <c r="E280" s="26"/>
      <c r="F280" s="41">
        <v>1342879.04</v>
      </c>
      <c r="G280" s="41"/>
      <c r="H280" s="41">
        <f>SUM(H264:H279)</f>
        <v>1144075.5699999998</v>
      </c>
      <c r="I280" s="41">
        <f>SUM(I264:I279)</f>
        <v>161103.00999999998</v>
      </c>
      <c r="J280" s="41">
        <f>SUM(J264:J279)</f>
        <v>982972.5599999999</v>
      </c>
      <c r="K280" s="41">
        <f>SUM(K264:K279)</f>
        <v>0</v>
      </c>
    </row>
    <row r="281" spans="1:11" ht="15" customHeight="1">
      <c r="A281" s="57"/>
      <c r="B281" s="26"/>
      <c r="C281" s="26"/>
      <c r="D281" s="28"/>
      <c r="E281" s="26"/>
      <c r="F281" s="27"/>
      <c r="G281" s="27"/>
      <c r="H281" s="27"/>
      <c r="I281" s="27"/>
      <c r="J281" s="27"/>
      <c r="K281" s="27"/>
    </row>
    <row r="282" spans="1:11" ht="15" customHeight="1">
      <c r="A282" s="57">
        <v>236</v>
      </c>
      <c r="B282" s="26" t="s">
        <v>243</v>
      </c>
      <c r="C282" s="26" t="s">
        <v>243</v>
      </c>
      <c r="D282" s="28" t="s">
        <v>329</v>
      </c>
      <c r="E282" s="26" t="s">
        <v>3</v>
      </c>
      <c r="F282" s="27">
        <v>77381</v>
      </c>
      <c r="G282" s="27">
        <v>22578</v>
      </c>
      <c r="H282" s="27">
        <f t="shared" si="3"/>
        <v>54803</v>
      </c>
      <c r="I282" s="27">
        <v>3009</v>
      </c>
      <c r="J282" s="27">
        <v>51794</v>
      </c>
      <c r="K282" s="27">
        <v>0</v>
      </c>
    </row>
    <row r="283" spans="1:11" ht="15" customHeight="1">
      <c r="A283" s="57">
        <v>237</v>
      </c>
      <c r="B283" s="26"/>
      <c r="C283" s="26" t="s">
        <v>244</v>
      </c>
      <c r="D283" s="28" t="s">
        <v>329</v>
      </c>
      <c r="E283" s="26" t="s">
        <v>3</v>
      </c>
      <c r="F283" s="27">
        <v>77407</v>
      </c>
      <c r="G283" s="27">
        <v>16445</v>
      </c>
      <c r="H283" s="27">
        <f t="shared" si="3"/>
        <v>60962</v>
      </c>
      <c r="I283" s="27">
        <v>432</v>
      </c>
      <c r="J283" s="27">
        <v>60530</v>
      </c>
      <c r="K283" s="27">
        <v>0</v>
      </c>
    </row>
    <row r="284" spans="1:11" ht="15" customHeight="1">
      <c r="A284" s="57">
        <v>238</v>
      </c>
      <c r="B284" s="26"/>
      <c r="C284" s="26" t="s">
        <v>245</v>
      </c>
      <c r="D284" s="28" t="s">
        <v>329</v>
      </c>
      <c r="E284" s="26" t="s">
        <v>3</v>
      </c>
      <c r="F284" s="27">
        <v>86198</v>
      </c>
      <c r="G284" s="27">
        <v>44550</v>
      </c>
      <c r="H284" s="27">
        <f t="shared" si="3"/>
        <v>41648</v>
      </c>
      <c r="I284" s="27">
        <v>1878</v>
      </c>
      <c r="J284" s="27">
        <v>39770</v>
      </c>
      <c r="K284" s="27">
        <v>0</v>
      </c>
    </row>
    <row r="285" spans="1:11" ht="15" customHeight="1">
      <c r="A285" s="57">
        <v>239</v>
      </c>
      <c r="B285" s="26"/>
      <c r="C285" s="26" t="s">
        <v>246</v>
      </c>
      <c r="D285" s="28" t="s">
        <v>329</v>
      </c>
      <c r="E285" s="26" t="s">
        <v>3</v>
      </c>
      <c r="F285" s="27">
        <v>45104</v>
      </c>
      <c r="G285" s="27">
        <v>11233</v>
      </c>
      <c r="H285" s="27">
        <f t="shared" si="3"/>
        <v>33871</v>
      </c>
      <c r="I285" s="27">
        <v>5821</v>
      </c>
      <c r="J285" s="27">
        <v>28050</v>
      </c>
      <c r="K285" s="27">
        <v>0</v>
      </c>
    </row>
    <row r="286" spans="1:11" ht="15" customHeight="1">
      <c r="A286" s="57">
        <v>240</v>
      </c>
      <c r="B286" s="26"/>
      <c r="C286" s="26" t="s">
        <v>247</v>
      </c>
      <c r="D286" s="28" t="s">
        <v>329</v>
      </c>
      <c r="E286" s="26" t="s">
        <v>3</v>
      </c>
      <c r="F286" s="27">
        <v>50420</v>
      </c>
      <c r="G286" s="27">
        <v>24</v>
      </c>
      <c r="H286" s="27">
        <f t="shared" si="3"/>
        <v>50396</v>
      </c>
      <c r="I286" s="27">
        <v>2783</v>
      </c>
      <c r="J286" s="27">
        <v>39913</v>
      </c>
      <c r="K286" s="27">
        <v>7700</v>
      </c>
    </row>
    <row r="287" spans="1:11" ht="15" customHeight="1">
      <c r="A287" s="57">
        <v>241</v>
      </c>
      <c r="B287" s="26"/>
      <c r="C287" s="26" t="s">
        <v>248</v>
      </c>
      <c r="D287" s="28" t="s">
        <v>329</v>
      </c>
      <c r="E287" s="26" t="s">
        <v>3</v>
      </c>
      <c r="F287" s="27">
        <v>77332</v>
      </c>
      <c r="G287" s="27">
        <v>19388</v>
      </c>
      <c r="H287" s="27">
        <f t="shared" si="3"/>
        <v>57944</v>
      </c>
      <c r="I287" s="27">
        <v>5877</v>
      </c>
      <c r="J287" s="27">
        <v>52067</v>
      </c>
      <c r="K287" s="27">
        <v>0</v>
      </c>
    </row>
    <row r="288" spans="1:11" ht="15" customHeight="1">
      <c r="A288" s="57">
        <v>242</v>
      </c>
      <c r="B288" s="26"/>
      <c r="C288" s="26" t="s">
        <v>249</v>
      </c>
      <c r="D288" s="28" t="s">
        <v>329</v>
      </c>
      <c r="E288" s="26" t="s">
        <v>3</v>
      </c>
      <c r="F288" s="27">
        <v>117339</v>
      </c>
      <c r="G288" s="27">
        <v>38940</v>
      </c>
      <c r="H288" s="27">
        <f t="shared" si="3"/>
        <v>78399</v>
      </c>
      <c r="I288" s="27">
        <v>9546</v>
      </c>
      <c r="J288" s="27">
        <v>68853</v>
      </c>
      <c r="K288" s="27">
        <v>0</v>
      </c>
    </row>
    <row r="289" spans="1:11" ht="15" customHeight="1">
      <c r="A289" s="57">
        <v>243</v>
      </c>
      <c r="B289" s="26"/>
      <c r="C289" s="26" t="s">
        <v>250</v>
      </c>
      <c r="D289" s="28" t="s">
        <v>329</v>
      </c>
      <c r="E289" s="26" t="s">
        <v>3</v>
      </c>
      <c r="F289" s="27">
        <v>60561</v>
      </c>
      <c r="G289" s="27">
        <v>562</v>
      </c>
      <c r="H289" s="27">
        <f t="shared" si="3"/>
        <v>59999</v>
      </c>
      <c r="I289" s="27">
        <v>4014</v>
      </c>
      <c r="J289" s="27">
        <v>40609</v>
      </c>
      <c r="K289" s="27">
        <v>15376</v>
      </c>
    </row>
    <row r="290" spans="1:11" ht="15" customHeight="1">
      <c r="A290" s="57">
        <v>244</v>
      </c>
      <c r="B290" s="26"/>
      <c r="C290" s="26" t="s">
        <v>73</v>
      </c>
      <c r="D290" s="28" t="s">
        <v>329</v>
      </c>
      <c r="E290" s="26" t="s">
        <v>74</v>
      </c>
      <c r="F290" s="27">
        <v>55683</v>
      </c>
      <c r="G290" s="27">
        <v>89</v>
      </c>
      <c r="H290" s="27">
        <f t="shared" si="3"/>
        <v>55594</v>
      </c>
      <c r="I290" s="27">
        <v>1152</v>
      </c>
      <c r="J290" s="27">
        <v>44628</v>
      </c>
      <c r="K290" s="27">
        <v>9814</v>
      </c>
    </row>
    <row r="291" spans="1:11" ht="15" customHeight="1">
      <c r="A291" s="57">
        <v>245</v>
      </c>
      <c r="B291" s="26"/>
      <c r="C291" s="26" t="s">
        <v>251</v>
      </c>
      <c r="D291" s="28" t="s">
        <v>329</v>
      </c>
      <c r="E291" s="26" t="s">
        <v>74</v>
      </c>
      <c r="F291" s="27">
        <v>50571</v>
      </c>
      <c r="G291" s="27">
        <v>454</v>
      </c>
      <c r="H291" s="27">
        <f t="shared" si="3"/>
        <v>50117</v>
      </c>
      <c r="I291" s="27">
        <v>0</v>
      </c>
      <c r="J291" s="27">
        <v>27306</v>
      </c>
      <c r="K291" s="27">
        <v>22811</v>
      </c>
    </row>
    <row r="292" spans="1:11" ht="15" customHeight="1">
      <c r="A292" s="57">
        <v>246</v>
      </c>
      <c r="B292" s="26"/>
      <c r="C292" s="26" t="s">
        <v>252</v>
      </c>
      <c r="D292" s="28" t="s">
        <v>329</v>
      </c>
      <c r="E292" s="26" t="s">
        <v>3</v>
      </c>
      <c r="F292" s="27">
        <v>110410</v>
      </c>
      <c r="G292" s="27">
        <v>13819</v>
      </c>
      <c r="H292" s="27">
        <f t="shared" si="3"/>
        <v>96591</v>
      </c>
      <c r="I292" s="27">
        <v>2323</v>
      </c>
      <c r="J292" s="27">
        <v>94268</v>
      </c>
      <c r="K292" s="27">
        <v>0</v>
      </c>
    </row>
    <row r="293" spans="1:11" ht="15" customHeight="1">
      <c r="A293" s="57">
        <v>247</v>
      </c>
      <c r="B293" s="26"/>
      <c r="C293" s="26" t="s">
        <v>253</v>
      </c>
      <c r="D293" s="28" t="s">
        <v>329</v>
      </c>
      <c r="E293" s="26" t="s">
        <v>3</v>
      </c>
      <c r="F293" s="27">
        <v>63686</v>
      </c>
      <c r="G293" s="27">
        <v>5497</v>
      </c>
      <c r="H293" s="27">
        <f t="shared" si="3"/>
        <v>58189</v>
      </c>
      <c r="I293" s="27">
        <v>6472</v>
      </c>
      <c r="J293" s="27">
        <v>51717</v>
      </c>
      <c r="K293" s="27">
        <v>0</v>
      </c>
    </row>
    <row r="294" spans="1:11" ht="15" customHeight="1">
      <c r="A294" s="57">
        <v>248</v>
      </c>
      <c r="B294" s="26"/>
      <c r="C294" s="26" t="s">
        <v>254</v>
      </c>
      <c r="D294" s="28" t="s">
        <v>329</v>
      </c>
      <c r="E294" s="26" t="s">
        <v>3</v>
      </c>
      <c r="F294" s="27">
        <v>74692</v>
      </c>
      <c r="G294" s="27">
        <v>2294</v>
      </c>
      <c r="H294" s="27">
        <f t="shared" si="3"/>
        <v>72398</v>
      </c>
      <c r="I294" s="27">
        <v>4802</v>
      </c>
      <c r="J294" s="27">
        <v>67596</v>
      </c>
      <c r="K294" s="27">
        <v>0</v>
      </c>
    </row>
    <row r="295" spans="1:11" ht="15" customHeight="1">
      <c r="A295" s="57"/>
      <c r="B295" s="26"/>
      <c r="C295" s="40" t="s">
        <v>342</v>
      </c>
      <c r="D295" s="28"/>
      <c r="E295" s="26"/>
      <c r="F295" s="41">
        <v>967093</v>
      </c>
      <c r="G295" s="41"/>
      <c r="H295" s="41">
        <f>SUM(H282:H294)</f>
        <v>770911</v>
      </c>
      <c r="I295" s="41">
        <f>SUM(I282:I294)</f>
        <v>48109</v>
      </c>
      <c r="J295" s="41">
        <f>SUM(J282:J294)</f>
        <v>667101</v>
      </c>
      <c r="K295" s="41">
        <f>SUM(K282:K294)</f>
        <v>55701</v>
      </c>
    </row>
    <row r="296" spans="1:11" ht="15" customHeight="1">
      <c r="A296" s="57"/>
      <c r="B296" s="26"/>
      <c r="C296" s="26"/>
      <c r="D296" s="28"/>
      <c r="E296" s="26"/>
      <c r="F296" s="27"/>
      <c r="G296" s="27"/>
      <c r="H296" s="27"/>
      <c r="I296" s="27"/>
      <c r="J296" s="27"/>
      <c r="K296" s="27"/>
    </row>
    <row r="297" spans="1:11" ht="15" customHeight="1">
      <c r="A297" s="57">
        <v>249</v>
      </c>
      <c r="B297" s="26" t="s">
        <v>88</v>
      </c>
      <c r="C297" s="26" t="s">
        <v>88</v>
      </c>
      <c r="D297" s="28" t="s">
        <v>329</v>
      </c>
      <c r="E297" s="26" t="s">
        <v>3</v>
      </c>
      <c r="F297" s="27">
        <v>105752</v>
      </c>
      <c r="G297" s="27">
        <v>838</v>
      </c>
      <c r="H297" s="27">
        <f t="shared" si="3"/>
        <v>104914</v>
      </c>
      <c r="I297" s="27">
        <v>2659</v>
      </c>
      <c r="J297" s="27">
        <v>66714</v>
      </c>
      <c r="K297" s="27">
        <v>35541</v>
      </c>
    </row>
    <row r="298" spans="1:11" ht="15" customHeight="1">
      <c r="A298" s="57">
        <v>250</v>
      </c>
      <c r="B298" s="26"/>
      <c r="C298" s="26" t="s">
        <v>255</v>
      </c>
      <c r="D298" s="28" t="s">
        <v>329</v>
      </c>
      <c r="E298" s="26" t="s">
        <v>3</v>
      </c>
      <c r="F298" s="27">
        <v>68691</v>
      </c>
      <c r="G298" s="27">
        <v>7991</v>
      </c>
      <c r="H298" s="27">
        <f t="shared" si="3"/>
        <v>60700</v>
      </c>
      <c r="I298" s="27">
        <v>470</v>
      </c>
      <c r="J298" s="27">
        <v>60230</v>
      </c>
      <c r="K298" s="27">
        <v>0</v>
      </c>
    </row>
    <row r="299" spans="1:11" ht="15" customHeight="1">
      <c r="A299" s="57">
        <v>251</v>
      </c>
      <c r="B299" s="26"/>
      <c r="C299" s="26" t="s">
        <v>256</v>
      </c>
      <c r="D299" s="28" t="s">
        <v>329</v>
      </c>
      <c r="E299" s="26" t="s">
        <v>74</v>
      </c>
      <c r="F299" s="27">
        <v>85246</v>
      </c>
      <c r="G299" s="27">
        <v>918</v>
      </c>
      <c r="H299" s="27">
        <f t="shared" si="3"/>
        <v>84328</v>
      </c>
      <c r="I299" s="27">
        <v>0</v>
      </c>
      <c r="J299" s="27">
        <v>54228</v>
      </c>
      <c r="K299" s="27">
        <v>30100</v>
      </c>
    </row>
    <row r="300" spans="1:11" ht="15" customHeight="1">
      <c r="A300" s="57">
        <v>252</v>
      </c>
      <c r="B300" s="26"/>
      <c r="C300" s="26" t="s">
        <v>257</v>
      </c>
      <c r="D300" s="28" t="s">
        <v>329</v>
      </c>
      <c r="E300" s="26" t="s">
        <v>74</v>
      </c>
      <c r="F300" s="27">
        <v>54095</v>
      </c>
      <c r="G300" s="27">
        <v>593</v>
      </c>
      <c r="H300" s="27">
        <f t="shared" si="3"/>
        <v>53502</v>
      </c>
      <c r="I300" s="27">
        <v>0</v>
      </c>
      <c r="J300" s="27">
        <v>47787</v>
      </c>
      <c r="K300" s="27">
        <v>5715</v>
      </c>
    </row>
    <row r="301" spans="1:11" ht="15" customHeight="1">
      <c r="A301" s="57">
        <v>253</v>
      </c>
      <c r="B301" s="26"/>
      <c r="C301" s="26" t="s">
        <v>258</v>
      </c>
      <c r="D301" s="28" t="s">
        <v>329</v>
      </c>
      <c r="E301" s="26" t="s">
        <v>74</v>
      </c>
      <c r="F301" s="27">
        <v>59472</v>
      </c>
      <c r="G301" s="27">
        <v>23</v>
      </c>
      <c r="H301" s="27">
        <f t="shared" si="3"/>
        <v>59449</v>
      </c>
      <c r="I301" s="27">
        <v>52</v>
      </c>
      <c r="J301" s="27">
        <v>56253</v>
      </c>
      <c r="K301" s="27">
        <v>3144</v>
      </c>
    </row>
    <row r="302" spans="1:11" ht="15" customHeight="1">
      <c r="A302" s="57">
        <v>254</v>
      </c>
      <c r="B302" s="26"/>
      <c r="C302" s="26" t="s">
        <v>259</v>
      </c>
      <c r="D302" s="28" t="s">
        <v>329</v>
      </c>
      <c r="E302" s="26" t="s">
        <v>3</v>
      </c>
      <c r="F302" s="27">
        <v>78894</v>
      </c>
      <c r="G302" s="27">
        <v>13928</v>
      </c>
      <c r="H302" s="27">
        <f t="shared" si="3"/>
        <v>64966</v>
      </c>
      <c r="I302" s="27">
        <v>695</v>
      </c>
      <c r="J302" s="27">
        <v>64271</v>
      </c>
      <c r="K302" s="27">
        <v>0</v>
      </c>
    </row>
    <row r="303" spans="1:11" ht="15" customHeight="1">
      <c r="A303" s="57">
        <v>255</v>
      </c>
      <c r="B303" s="26"/>
      <c r="C303" s="26" t="s">
        <v>260</v>
      </c>
      <c r="D303" s="28" t="s">
        <v>329</v>
      </c>
      <c r="E303" s="26" t="s">
        <v>74</v>
      </c>
      <c r="F303" s="27">
        <v>84327</v>
      </c>
      <c r="G303" s="27">
        <v>241</v>
      </c>
      <c r="H303" s="27">
        <f t="shared" si="3"/>
        <v>84086</v>
      </c>
      <c r="I303" s="27">
        <v>853</v>
      </c>
      <c r="J303" s="27">
        <v>81825</v>
      </c>
      <c r="K303" s="27">
        <v>1408</v>
      </c>
    </row>
    <row r="304" spans="1:11" ht="15" customHeight="1">
      <c r="A304" s="57">
        <v>256</v>
      </c>
      <c r="B304" s="26"/>
      <c r="C304" s="26" t="s">
        <v>309</v>
      </c>
      <c r="D304" s="28" t="s">
        <v>329</v>
      </c>
      <c r="E304" s="26" t="s">
        <v>3</v>
      </c>
      <c r="F304" s="27">
        <v>88831</v>
      </c>
      <c r="G304" s="27">
        <v>3266</v>
      </c>
      <c r="H304" s="27">
        <f t="shared" si="3"/>
        <v>85565</v>
      </c>
      <c r="I304" s="27">
        <v>983</v>
      </c>
      <c r="J304" s="27">
        <v>84582</v>
      </c>
      <c r="K304" s="27">
        <v>0</v>
      </c>
    </row>
    <row r="305" spans="1:11" ht="15" customHeight="1">
      <c r="A305" s="57">
        <v>257</v>
      </c>
      <c r="B305" s="26"/>
      <c r="C305" s="26" t="s">
        <v>310</v>
      </c>
      <c r="D305" s="28" t="s">
        <v>329</v>
      </c>
      <c r="E305" s="26" t="s">
        <v>3</v>
      </c>
      <c r="F305" s="27">
        <v>87563</v>
      </c>
      <c r="G305" s="27">
        <v>2538</v>
      </c>
      <c r="H305" s="27">
        <f t="shared" si="3"/>
        <v>85025</v>
      </c>
      <c r="I305" s="27">
        <v>124</v>
      </c>
      <c r="J305" s="27">
        <v>84901</v>
      </c>
      <c r="K305" s="27">
        <v>0</v>
      </c>
    </row>
    <row r="306" spans="1:11" ht="15" customHeight="1">
      <c r="A306" s="57">
        <v>258</v>
      </c>
      <c r="B306" s="26"/>
      <c r="C306" s="26" t="s">
        <v>60</v>
      </c>
      <c r="D306" s="28" t="s">
        <v>329</v>
      </c>
      <c r="E306" s="26" t="s">
        <v>3</v>
      </c>
      <c r="F306" s="27">
        <v>92810</v>
      </c>
      <c r="G306" s="27">
        <v>9710</v>
      </c>
      <c r="H306" s="27">
        <f t="shared" si="3"/>
        <v>83100</v>
      </c>
      <c r="I306" s="27">
        <v>777</v>
      </c>
      <c r="J306" s="27">
        <v>82323</v>
      </c>
      <c r="K306" s="27">
        <v>0</v>
      </c>
    </row>
    <row r="307" spans="1:11" ht="15" customHeight="1">
      <c r="A307" s="57">
        <v>259</v>
      </c>
      <c r="B307" s="26"/>
      <c r="C307" s="26" t="s">
        <v>286</v>
      </c>
      <c r="D307" s="28" t="s">
        <v>329</v>
      </c>
      <c r="E307" s="26" t="s">
        <v>3</v>
      </c>
      <c r="F307" s="27">
        <v>92706</v>
      </c>
      <c r="G307" s="27">
        <v>6466</v>
      </c>
      <c r="H307" s="27">
        <f t="shared" si="3"/>
        <v>86240</v>
      </c>
      <c r="I307" s="27">
        <v>36</v>
      </c>
      <c r="J307" s="27">
        <v>86204</v>
      </c>
      <c r="K307" s="27">
        <v>0</v>
      </c>
    </row>
    <row r="308" spans="1:11" ht="15" customHeight="1">
      <c r="A308" s="57">
        <v>260</v>
      </c>
      <c r="B308" s="26"/>
      <c r="C308" s="26" t="s">
        <v>311</v>
      </c>
      <c r="D308" s="28" t="s">
        <v>329</v>
      </c>
      <c r="E308" s="26" t="s">
        <v>3</v>
      </c>
      <c r="F308" s="27">
        <v>81543</v>
      </c>
      <c r="G308" s="27">
        <v>5614</v>
      </c>
      <c r="H308" s="27">
        <f t="shared" si="3"/>
        <v>75929</v>
      </c>
      <c r="I308" s="27">
        <v>1826</v>
      </c>
      <c r="J308" s="27">
        <v>74103</v>
      </c>
      <c r="K308" s="27">
        <v>0</v>
      </c>
    </row>
    <row r="309" spans="1:11" ht="15" customHeight="1">
      <c r="A309" s="57">
        <v>261</v>
      </c>
      <c r="B309" s="26"/>
      <c r="C309" s="26" t="s">
        <v>312</v>
      </c>
      <c r="D309" s="28" t="s">
        <v>329</v>
      </c>
      <c r="E309" s="26" t="s">
        <v>3</v>
      </c>
      <c r="F309" s="27">
        <v>83436</v>
      </c>
      <c r="G309" s="27">
        <v>8564</v>
      </c>
      <c r="H309" s="27">
        <f t="shared" si="3"/>
        <v>74872</v>
      </c>
      <c r="I309" s="27">
        <v>902</v>
      </c>
      <c r="J309" s="27">
        <v>73970</v>
      </c>
      <c r="K309" s="27">
        <v>0</v>
      </c>
    </row>
    <row r="310" spans="1:11" ht="15" customHeight="1">
      <c r="A310" s="57"/>
      <c r="B310" s="26"/>
      <c r="C310" s="40" t="s">
        <v>342</v>
      </c>
      <c r="D310" s="28"/>
      <c r="E310" s="26"/>
      <c r="F310" s="41">
        <v>1057547</v>
      </c>
      <c r="G310" s="41"/>
      <c r="H310" s="41">
        <f>SUM(H297:H309)</f>
        <v>1002676</v>
      </c>
      <c r="I310" s="41">
        <f>SUM(I297:I309)</f>
        <v>9377</v>
      </c>
      <c r="J310" s="41">
        <f>SUM(J297:J309)</f>
        <v>917391</v>
      </c>
      <c r="K310" s="41">
        <f>SUM(K297:K309)</f>
        <v>75908</v>
      </c>
    </row>
    <row r="311" spans="1:11" ht="15" customHeight="1">
      <c r="A311" s="57"/>
      <c r="B311" s="26"/>
      <c r="C311" s="26"/>
      <c r="D311" s="28"/>
      <c r="E311" s="26"/>
      <c r="F311" s="27"/>
      <c r="G311" s="27"/>
      <c r="H311" s="27"/>
      <c r="I311" s="27"/>
      <c r="J311" s="27"/>
      <c r="K311" s="27"/>
    </row>
    <row r="312" spans="1:11" ht="15" customHeight="1">
      <c r="A312" s="57">
        <v>262</v>
      </c>
      <c r="B312" s="26" t="s">
        <v>261</v>
      </c>
      <c r="C312" s="26" t="s">
        <v>261</v>
      </c>
      <c r="D312" s="28" t="s">
        <v>329</v>
      </c>
      <c r="E312" s="26" t="s">
        <v>3</v>
      </c>
      <c r="F312" s="27">
        <v>64074</v>
      </c>
      <c r="G312" s="27">
        <v>10549</v>
      </c>
      <c r="H312" s="27">
        <f t="shared" si="3"/>
        <v>53525</v>
      </c>
      <c r="I312" s="27">
        <v>1815</v>
      </c>
      <c r="J312" s="27">
        <v>51710</v>
      </c>
      <c r="K312" s="27">
        <v>0</v>
      </c>
    </row>
    <row r="313" spans="1:11" ht="15" customHeight="1">
      <c r="A313" s="57">
        <v>263</v>
      </c>
      <c r="B313" s="26"/>
      <c r="C313" s="26" t="s">
        <v>262</v>
      </c>
      <c r="D313" s="28" t="s">
        <v>329</v>
      </c>
      <c r="E313" s="26" t="s">
        <v>3</v>
      </c>
      <c r="F313" s="27">
        <v>58524</v>
      </c>
      <c r="G313" s="27">
        <v>4920</v>
      </c>
      <c r="H313" s="27">
        <f t="shared" si="3"/>
        <v>53604</v>
      </c>
      <c r="I313" s="27">
        <v>47480</v>
      </c>
      <c r="J313" s="27">
        <v>6124</v>
      </c>
      <c r="K313" s="27">
        <v>0</v>
      </c>
    </row>
    <row r="314" spans="1:11" ht="15" customHeight="1">
      <c r="A314" s="57">
        <v>264</v>
      </c>
      <c r="B314" s="26"/>
      <c r="C314" s="26" t="s">
        <v>263</v>
      </c>
      <c r="D314" s="28" t="s">
        <v>329</v>
      </c>
      <c r="E314" s="26" t="s">
        <v>3</v>
      </c>
      <c r="F314" s="27">
        <v>85245</v>
      </c>
      <c r="G314" s="27">
        <v>21831</v>
      </c>
      <c r="H314" s="27">
        <f aca="true" t="shared" si="4" ref="H314:H376">F314-G314</f>
        <v>63414</v>
      </c>
      <c r="I314" s="27">
        <v>4926</v>
      </c>
      <c r="J314" s="27">
        <v>58488</v>
      </c>
      <c r="K314" s="27">
        <v>0</v>
      </c>
    </row>
    <row r="315" spans="1:11" ht="15" customHeight="1">
      <c r="A315" s="57">
        <v>265</v>
      </c>
      <c r="B315" s="26"/>
      <c r="C315" s="26" t="s">
        <v>264</v>
      </c>
      <c r="D315" s="28" t="s">
        <v>329</v>
      </c>
      <c r="E315" s="26" t="s">
        <v>3</v>
      </c>
      <c r="F315" s="27">
        <v>78463</v>
      </c>
      <c r="G315" s="27">
        <v>23170</v>
      </c>
      <c r="H315" s="27">
        <f t="shared" si="4"/>
        <v>55293</v>
      </c>
      <c r="I315" s="27">
        <v>3832</v>
      </c>
      <c r="J315" s="27">
        <v>51461</v>
      </c>
      <c r="K315" s="27">
        <v>0</v>
      </c>
    </row>
    <row r="316" spans="1:11" ht="15" customHeight="1">
      <c r="A316" s="57">
        <v>266</v>
      </c>
      <c r="B316" s="26"/>
      <c r="C316" s="26" t="s">
        <v>265</v>
      </c>
      <c r="D316" s="28" t="s">
        <v>329</v>
      </c>
      <c r="E316" s="26" t="s">
        <v>3</v>
      </c>
      <c r="F316" s="27">
        <v>79820</v>
      </c>
      <c r="G316" s="27">
        <v>15497</v>
      </c>
      <c r="H316" s="27">
        <f t="shared" si="4"/>
        <v>64323</v>
      </c>
      <c r="I316" s="27">
        <v>1230</v>
      </c>
      <c r="J316" s="27">
        <v>63093</v>
      </c>
      <c r="K316" s="27">
        <v>0</v>
      </c>
    </row>
    <row r="317" spans="1:11" ht="15" customHeight="1">
      <c r="A317" s="57">
        <v>267</v>
      </c>
      <c r="B317" s="26"/>
      <c r="C317" s="26" t="s">
        <v>266</v>
      </c>
      <c r="D317" s="28" t="s">
        <v>329</v>
      </c>
      <c r="E317" s="26" t="s">
        <v>3</v>
      </c>
      <c r="F317" s="27">
        <v>67543</v>
      </c>
      <c r="G317" s="27">
        <v>11306</v>
      </c>
      <c r="H317" s="27">
        <f t="shared" si="4"/>
        <v>56237</v>
      </c>
      <c r="I317" s="27">
        <v>20540</v>
      </c>
      <c r="J317" s="27">
        <v>35697</v>
      </c>
      <c r="K317" s="27">
        <v>0</v>
      </c>
    </row>
    <row r="318" spans="1:11" ht="15" customHeight="1">
      <c r="A318" s="57">
        <v>268</v>
      </c>
      <c r="B318" s="26"/>
      <c r="C318" s="26" t="s">
        <v>267</v>
      </c>
      <c r="D318" s="28" t="s">
        <v>329</v>
      </c>
      <c r="E318" s="26" t="s">
        <v>3</v>
      </c>
      <c r="F318" s="27">
        <v>51813</v>
      </c>
      <c r="G318" s="27">
        <v>4701</v>
      </c>
      <c r="H318" s="27">
        <f t="shared" si="4"/>
        <v>47112</v>
      </c>
      <c r="I318" s="27">
        <v>2036</v>
      </c>
      <c r="J318" s="27">
        <v>45076</v>
      </c>
      <c r="K318" s="27">
        <v>0</v>
      </c>
    </row>
    <row r="319" spans="1:11" ht="15" customHeight="1">
      <c r="A319" s="57">
        <v>269</v>
      </c>
      <c r="B319" s="26"/>
      <c r="C319" s="26" t="s">
        <v>268</v>
      </c>
      <c r="D319" s="28" t="s">
        <v>329</v>
      </c>
      <c r="E319" s="26" t="s">
        <v>3</v>
      </c>
      <c r="F319" s="27">
        <v>99696</v>
      </c>
      <c r="G319" s="27">
        <v>36425</v>
      </c>
      <c r="H319" s="27">
        <f t="shared" si="4"/>
        <v>63271</v>
      </c>
      <c r="I319" s="27">
        <v>16842</v>
      </c>
      <c r="J319" s="27">
        <v>46429</v>
      </c>
      <c r="K319" s="27">
        <v>0</v>
      </c>
    </row>
    <row r="320" spans="1:11" ht="15" customHeight="1">
      <c r="A320" s="57">
        <v>270</v>
      </c>
      <c r="B320" s="26"/>
      <c r="C320" s="26" t="s">
        <v>269</v>
      </c>
      <c r="D320" s="28" t="s">
        <v>329</v>
      </c>
      <c r="E320" s="26" t="s">
        <v>3</v>
      </c>
      <c r="F320" s="27">
        <v>90280</v>
      </c>
      <c r="G320" s="27">
        <v>36629</v>
      </c>
      <c r="H320" s="27">
        <f t="shared" si="4"/>
        <v>53651</v>
      </c>
      <c r="I320" s="27">
        <v>36533</v>
      </c>
      <c r="J320" s="27">
        <v>17118</v>
      </c>
      <c r="K320" s="27">
        <v>0</v>
      </c>
    </row>
    <row r="321" spans="1:11" ht="15" customHeight="1">
      <c r="A321" s="57">
        <v>271</v>
      </c>
      <c r="B321" s="26"/>
      <c r="C321" s="26" t="s">
        <v>270</v>
      </c>
      <c r="D321" s="28" t="s">
        <v>329</v>
      </c>
      <c r="E321" s="26" t="s">
        <v>3</v>
      </c>
      <c r="F321" s="27">
        <v>80091</v>
      </c>
      <c r="G321" s="27">
        <v>4733</v>
      </c>
      <c r="H321" s="27">
        <f t="shared" si="4"/>
        <v>75358</v>
      </c>
      <c r="I321" s="27">
        <v>70760</v>
      </c>
      <c r="J321" s="27">
        <v>4598</v>
      </c>
      <c r="K321" s="27">
        <v>0</v>
      </c>
    </row>
    <row r="322" spans="1:11" ht="15" customHeight="1">
      <c r="A322" s="57">
        <v>272</v>
      </c>
      <c r="B322" s="26"/>
      <c r="C322" s="26" t="s">
        <v>271</v>
      </c>
      <c r="D322" s="28" t="s">
        <v>329</v>
      </c>
      <c r="E322" s="26" t="s">
        <v>3</v>
      </c>
      <c r="F322" s="27">
        <v>98945</v>
      </c>
      <c r="G322" s="27">
        <v>16453</v>
      </c>
      <c r="H322" s="27">
        <f t="shared" si="4"/>
        <v>82492</v>
      </c>
      <c r="I322" s="27">
        <v>10021</v>
      </c>
      <c r="J322" s="27">
        <v>72471</v>
      </c>
      <c r="K322" s="27">
        <v>0</v>
      </c>
    </row>
    <row r="323" spans="1:11" ht="15" customHeight="1">
      <c r="A323" s="57">
        <v>273</v>
      </c>
      <c r="B323" s="26"/>
      <c r="C323" s="26" t="s">
        <v>272</v>
      </c>
      <c r="D323" s="28" t="s">
        <v>329</v>
      </c>
      <c r="E323" s="26" t="s">
        <v>3</v>
      </c>
      <c r="F323" s="27">
        <v>66930</v>
      </c>
      <c r="G323" s="27">
        <v>11165</v>
      </c>
      <c r="H323" s="27">
        <f t="shared" si="4"/>
        <v>55765</v>
      </c>
      <c r="I323" s="27">
        <v>3867</v>
      </c>
      <c r="J323" s="27">
        <v>51898</v>
      </c>
      <c r="K323" s="27">
        <v>0</v>
      </c>
    </row>
    <row r="324" spans="1:11" ht="15" customHeight="1">
      <c r="A324" s="57">
        <v>274</v>
      </c>
      <c r="B324" s="26"/>
      <c r="C324" s="26" t="s">
        <v>273</v>
      </c>
      <c r="D324" s="28" t="s">
        <v>329</v>
      </c>
      <c r="E324" s="26" t="s">
        <v>3</v>
      </c>
      <c r="F324" s="27">
        <v>82519</v>
      </c>
      <c r="G324" s="27">
        <v>7522</v>
      </c>
      <c r="H324" s="27">
        <f t="shared" si="4"/>
        <v>74997</v>
      </c>
      <c r="I324" s="27">
        <v>3489</v>
      </c>
      <c r="J324" s="27">
        <v>71508</v>
      </c>
      <c r="K324" s="27">
        <v>0</v>
      </c>
    </row>
    <row r="325" spans="1:11" ht="15" customHeight="1">
      <c r="A325" s="57"/>
      <c r="B325" s="26"/>
      <c r="C325" s="40" t="s">
        <v>342</v>
      </c>
      <c r="D325" s="28"/>
      <c r="E325" s="26"/>
      <c r="F325" s="41">
        <v>980942</v>
      </c>
      <c r="G325" s="41"/>
      <c r="H325" s="41">
        <f>SUM(H312:H324)</f>
        <v>799042</v>
      </c>
      <c r="I325" s="41">
        <f>SUM(I312:I324)</f>
        <v>223371</v>
      </c>
      <c r="J325" s="41">
        <f>SUM(J312:J324)</f>
        <v>575671</v>
      </c>
      <c r="K325" s="41">
        <f>SUM(K312:K324)</f>
        <v>0</v>
      </c>
    </row>
    <row r="326" spans="1:11" ht="15" customHeight="1">
      <c r="A326" s="57"/>
      <c r="B326" s="26"/>
      <c r="C326" s="26"/>
      <c r="D326" s="28"/>
      <c r="E326" s="26"/>
      <c r="F326" s="27"/>
      <c r="G326" s="27"/>
      <c r="H326" s="27"/>
      <c r="I326" s="27"/>
      <c r="J326" s="27"/>
      <c r="K326" s="27"/>
    </row>
    <row r="327" spans="1:11" ht="15" customHeight="1">
      <c r="A327" s="57">
        <v>275</v>
      </c>
      <c r="B327" s="26" t="s">
        <v>274</v>
      </c>
      <c r="C327" s="26" t="s">
        <v>274</v>
      </c>
      <c r="D327" s="28" t="s">
        <v>329</v>
      </c>
      <c r="E327" s="26" t="s">
        <v>3</v>
      </c>
      <c r="F327" s="27">
        <v>63999.26</v>
      </c>
      <c r="G327" s="27">
        <v>2024</v>
      </c>
      <c r="H327" s="27">
        <f t="shared" si="4"/>
        <v>61975.26</v>
      </c>
      <c r="I327" s="27">
        <v>14840</v>
      </c>
      <c r="J327" s="27">
        <v>47135.26</v>
      </c>
      <c r="K327" s="27">
        <v>0</v>
      </c>
    </row>
    <row r="328" spans="1:11" ht="15" customHeight="1">
      <c r="A328" s="57">
        <v>276</v>
      </c>
      <c r="B328" s="26"/>
      <c r="C328" s="26" t="s">
        <v>275</v>
      </c>
      <c r="D328" s="28" t="s">
        <v>329</v>
      </c>
      <c r="E328" s="26" t="s">
        <v>3</v>
      </c>
      <c r="F328" s="27">
        <v>48146.74</v>
      </c>
      <c r="G328" s="27">
        <v>3075</v>
      </c>
      <c r="H328" s="27">
        <f t="shared" si="4"/>
        <v>45071.74</v>
      </c>
      <c r="I328" s="27">
        <v>21057.74</v>
      </c>
      <c r="J328" s="27">
        <v>24014</v>
      </c>
      <c r="K328" s="27">
        <v>0</v>
      </c>
    </row>
    <row r="329" spans="1:11" ht="15" customHeight="1">
      <c r="A329" s="57">
        <v>277</v>
      </c>
      <c r="B329" s="26"/>
      <c r="C329" s="26" t="s">
        <v>276</v>
      </c>
      <c r="D329" s="28" t="s">
        <v>329</v>
      </c>
      <c r="E329" s="26" t="s">
        <v>3</v>
      </c>
      <c r="F329" s="27">
        <v>76682</v>
      </c>
      <c r="G329" s="27">
        <v>3136</v>
      </c>
      <c r="H329" s="27">
        <f t="shared" si="4"/>
        <v>73546</v>
      </c>
      <c r="I329" s="27">
        <v>29635.01</v>
      </c>
      <c r="J329" s="27">
        <v>43910.99</v>
      </c>
      <c r="K329" s="27">
        <v>0</v>
      </c>
    </row>
    <row r="330" spans="1:11" ht="15" customHeight="1">
      <c r="A330" s="57">
        <v>278</v>
      </c>
      <c r="B330" s="26"/>
      <c r="C330" s="26" t="s">
        <v>277</v>
      </c>
      <c r="D330" s="28" t="s">
        <v>329</v>
      </c>
      <c r="E330" s="26" t="s">
        <v>3</v>
      </c>
      <c r="F330" s="27">
        <v>63491</v>
      </c>
      <c r="G330" s="27">
        <v>1600</v>
      </c>
      <c r="H330" s="27">
        <f t="shared" si="4"/>
        <v>61891</v>
      </c>
      <c r="I330" s="27">
        <v>718</v>
      </c>
      <c r="J330" s="27">
        <v>61173</v>
      </c>
      <c r="K330" s="27">
        <v>0</v>
      </c>
    </row>
    <row r="331" spans="1:11" ht="15" customHeight="1">
      <c r="A331" s="57">
        <v>279</v>
      </c>
      <c r="B331" s="26"/>
      <c r="C331" s="26" t="s">
        <v>278</v>
      </c>
      <c r="D331" s="28" t="s">
        <v>329</v>
      </c>
      <c r="E331" s="26" t="s">
        <v>3</v>
      </c>
      <c r="F331" s="27">
        <v>92551</v>
      </c>
      <c r="G331" s="27">
        <v>3985</v>
      </c>
      <c r="H331" s="27">
        <f t="shared" si="4"/>
        <v>88566</v>
      </c>
      <c r="I331" s="27">
        <v>11000</v>
      </c>
      <c r="J331" s="27">
        <v>77566</v>
      </c>
      <c r="K331" s="27">
        <v>0</v>
      </c>
    </row>
    <row r="332" spans="1:11" ht="15" customHeight="1">
      <c r="A332" s="57">
        <v>280</v>
      </c>
      <c r="B332" s="26"/>
      <c r="C332" s="26" t="s">
        <v>279</v>
      </c>
      <c r="D332" s="28" t="s">
        <v>329</v>
      </c>
      <c r="E332" s="26" t="s">
        <v>3</v>
      </c>
      <c r="F332" s="27">
        <v>53448</v>
      </c>
      <c r="G332" s="27">
        <v>438</v>
      </c>
      <c r="H332" s="27">
        <f t="shared" si="4"/>
        <v>53010</v>
      </c>
      <c r="I332" s="27">
        <v>11339</v>
      </c>
      <c r="J332" s="27">
        <v>41671</v>
      </c>
      <c r="K332" s="27">
        <v>0</v>
      </c>
    </row>
    <row r="333" spans="1:11" ht="15" customHeight="1">
      <c r="A333" s="57">
        <v>281</v>
      </c>
      <c r="B333" s="26"/>
      <c r="C333" s="26" t="s">
        <v>313</v>
      </c>
      <c r="D333" s="28" t="s">
        <v>329</v>
      </c>
      <c r="E333" s="26" t="s">
        <v>3</v>
      </c>
      <c r="F333" s="27">
        <v>64142</v>
      </c>
      <c r="G333" s="27">
        <v>1677</v>
      </c>
      <c r="H333" s="27">
        <f aca="true" t="shared" si="5" ref="H333:H340">F333-G333</f>
        <v>62465</v>
      </c>
      <c r="I333" s="27">
        <v>32001</v>
      </c>
      <c r="J333" s="27">
        <v>30464</v>
      </c>
      <c r="K333" s="27">
        <v>0</v>
      </c>
    </row>
    <row r="334" spans="1:11" ht="15" customHeight="1">
      <c r="A334" s="57">
        <v>282</v>
      </c>
      <c r="B334" s="26"/>
      <c r="C334" s="26" t="s">
        <v>314</v>
      </c>
      <c r="D334" s="28" t="s">
        <v>329</v>
      </c>
      <c r="E334" s="26" t="s">
        <v>3</v>
      </c>
      <c r="F334" s="27">
        <v>74887</v>
      </c>
      <c r="G334" s="27">
        <v>16715</v>
      </c>
      <c r="H334" s="27">
        <f t="shared" si="5"/>
        <v>58172</v>
      </c>
      <c r="I334" s="27">
        <v>39065</v>
      </c>
      <c r="J334" s="27">
        <v>19107</v>
      </c>
      <c r="K334" s="27">
        <v>0</v>
      </c>
    </row>
    <row r="335" spans="1:11" ht="15" customHeight="1">
      <c r="A335" s="57">
        <v>283</v>
      </c>
      <c r="B335" s="26"/>
      <c r="C335" s="26" t="s">
        <v>315</v>
      </c>
      <c r="D335" s="28" t="s">
        <v>329</v>
      </c>
      <c r="E335" s="26" t="s">
        <v>3</v>
      </c>
      <c r="F335" s="27">
        <v>33596</v>
      </c>
      <c r="G335" s="27">
        <v>1685</v>
      </c>
      <c r="H335" s="27">
        <f t="shared" si="5"/>
        <v>31911</v>
      </c>
      <c r="I335" s="27">
        <v>24248</v>
      </c>
      <c r="J335" s="27">
        <v>7663</v>
      </c>
      <c r="K335" s="27">
        <v>0</v>
      </c>
    </row>
    <row r="336" spans="1:11" ht="15" customHeight="1">
      <c r="A336" s="57">
        <v>284</v>
      </c>
      <c r="B336" s="26"/>
      <c r="C336" s="26" t="s">
        <v>316</v>
      </c>
      <c r="D336" s="28" t="s">
        <v>329</v>
      </c>
      <c r="E336" s="26" t="s">
        <v>3</v>
      </c>
      <c r="F336" s="27">
        <v>41837</v>
      </c>
      <c r="G336" s="27">
        <v>500</v>
      </c>
      <c r="H336" s="27">
        <f t="shared" si="5"/>
        <v>41337</v>
      </c>
      <c r="I336" s="27">
        <v>2992</v>
      </c>
      <c r="J336" s="27">
        <v>38345</v>
      </c>
      <c r="K336" s="27">
        <v>0</v>
      </c>
    </row>
    <row r="337" spans="1:11" ht="15" customHeight="1">
      <c r="A337" s="57">
        <v>285</v>
      </c>
      <c r="B337" s="26"/>
      <c r="C337" s="26" t="s">
        <v>317</v>
      </c>
      <c r="D337" s="28" t="s">
        <v>329</v>
      </c>
      <c r="E337" s="26" t="s">
        <v>3</v>
      </c>
      <c r="F337" s="27">
        <v>56519</v>
      </c>
      <c r="G337" s="27">
        <v>10695</v>
      </c>
      <c r="H337" s="27">
        <f t="shared" si="5"/>
        <v>45824</v>
      </c>
      <c r="I337" s="27">
        <v>16893</v>
      </c>
      <c r="J337" s="27">
        <v>28931</v>
      </c>
      <c r="K337" s="27">
        <v>0</v>
      </c>
    </row>
    <row r="338" spans="1:11" ht="15" customHeight="1">
      <c r="A338" s="57">
        <v>286</v>
      </c>
      <c r="B338" s="26"/>
      <c r="C338" s="26" t="s">
        <v>318</v>
      </c>
      <c r="D338" s="28" t="s">
        <v>329</v>
      </c>
      <c r="E338" s="26" t="s">
        <v>3</v>
      </c>
      <c r="F338" s="27">
        <v>91210</v>
      </c>
      <c r="G338" s="27">
        <v>12977</v>
      </c>
      <c r="H338" s="27">
        <f t="shared" si="5"/>
        <v>78233</v>
      </c>
      <c r="I338" s="27">
        <v>4919</v>
      </c>
      <c r="J338" s="27">
        <v>73314</v>
      </c>
      <c r="K338" s="27">
        <v>0</v>
      </c>
    </row>
    <row r="339" spans="1:11" ht="15" customHeight="1">
      <c r="A339" s="57">
        <v>287</v>
      </c>
      <c r="B339" s="26"/>
      <c r="C339" s="26" t="s">
        <v>319</v>
      </c>
      <c r="D339" s="28" t="s">
        <v>329</v>
      </c>
      <c r="E339" s="26" t="s">
        <v>3</v>
      </c>
      <c r="F339" s="27">
        <v>117207.5</v>
      </c>
      <c r="G339" s="27">
        <v>23102</v>
      </c>
      <c r="H339" s="27">
        <f t="shared" si="5"/>
        <v>94105.5</v>
      </c>
      <c r="I339" s="27">
        <v>24901</v>
      </c>
      <c r="J339" s="27">
        <v>69204.5</v>
      </c>
      <c r="K339" s="27">
        <v>0</v>
      </c>
    </row>
    <row r="340" spans="1:11" ht="15" customHeight="1">
      <c r="A340" s="57">
        <v>288</v>
      </c>
      <c r="B340" s="26"/>
      <c r="C340" s="26" t="s">
        <v>320</v>
      </c>
      <c r="D340" s="28" t="s">
        <v>329</v>
      </c>
      <c r="E340" s="26" t="s">
        <v>3</v>
      </c>
      <c r="F340" s="27">
        <v>62286</v>
      </c>
      <c r="G340" s="27">
        <v>4757</v>
      </c>
      <c r="H340" s="27">
        <f t="shared" si="5"/>
        <v>57529</v>
      </c>
      <c r="I340" s="27">
        <v>12835</v>
      </c>
      <c r="J340" s="27">
        <v>44694</v>
      </c>
      <c r="K340" s="27">
        <v>0</v>
      </c>
    </row>
    <row r="341" spans="1:11" ht="15" customHeight="1">
      <c r="A341" s="57"/>
      <c r="B341" s="26"/>
      <c r="C341" s="40" t="s">
        <v>342</v>
      </c>
      <c r="D341" s="28"/>
      <c r="E341" s="26"/>
      <c r="F341" s="41">
        <v>931823</v>
      </c>
      <c r="G341" s="41"/>
      <c r="H341" s="41">
        <f>SUM(H327:H340)</f>
        <v>853636.5</v>
      </c>
      <c r="I341" s="41">
        <f>SUM(I327:I340)</f>
        <v>246443.75</v>
      </c>
      <c r="J341" s="41">
        <f>SUM(J327:J340)</f>
        <v>607192.75</v>
      </c>
      <c r="K341" s="41">
        <f>SUM(K327:K340)</f>
        <v>0</v>
      </c>
    </row>
    <row r="342" spans="1:11" ht="15" customHeight="1">
      <c r="A342" s="57"/>
      <c r="B342" s="26"/>
      <c r="C342" s="26"/>
      <c r="D342" s="28"/>
      <c r="E342" s="26"/>
      <c r="F342" s="27"/>
      <c r="G342" s="27"/>
      <c r="H342" s="27"/>
      <c r="I342" s="27"/>
      <c r="J342" s="27"/>
      <c r="K342" s="27"/>
    </row>
    <row r="343" spans="1:11" ht="15" customHeight="1">
      <c r="A343" s="57">
        <v>289</v>
      </c>
      <c r="B343" s="26" t="s">
        <v>280</v>
      </c>
      <c r="C343" s="26" t="s">
        <v>280</v>
      </c>
      <c r="D343" s="28" t="s">
        <v>329</v>
      </c>
      <c r="E343" s="26" t="s">
        <v>3</v>
      </c>
      <c r="F343" s="27">
        <v>82700</v>
      </c>
      <c r="G343" s="27">
        <v>1689</v>
      </c>
      <c r="H343" s="27">
        <f t="shared" si="4"/>
        <v>81011</v>
      </c>
      <c r="I343" s="27">
        <v>11157</v>
      </c>
      <c r="J343" s="27">
        <v>69854</v>
      </c>
      <c r="K343" s="27">
        <v>0</v>
      </c>
    </row>
    <row r="344" spans="1:11" ht="15" customHeight="1">
      <c r="A344" s="57">
        <v>290</v>
      </c>
      <c r="B344" s="26"/>
      <c r="C344" s="26" t="s">
        <v>281</v>
      </c>
      <c r="D344" s="28" t="s">
        <v>329</v>
      </c>
      <c r="E344" s="26" t="s">
        <v>3</v>
      </c>
      <c r="F344" s="27">
        <v>65978.1</v>
      </c>
      <c r="G344" s="27">
        <v>10509</v>
      </c>
      <c r="H344" s="27">
        <f t="shared" si="4"/>
        <v>55469.100000000006</v>
      </c>
      <c r="I344" s="27">
        <v>15926.6</v>
      </c>
      <c r="J344" s="27">
        <v>39542.5</v>
      </c>
      <c r="K344" s="27">
        <v>0</v>
      </c>
    </row>
    <row r="345" spans="1:11" ht="15" customHeight="1">
      <c r="A345" s="57">
        <v>291</v>
      </c>
      <c r="B345" s="26"/>
      <c r="C345" s="26" t="s">
        <v>282</v>
      </c>
      <c r="D345" s="28" t="s">
        <v>329</v>
      </c>
      <c r="E345" s="26" t="s">
        <v>3</v>
      </c>
      <c r="F345" s="27">
        <v>65447</v>
      </c>
      <c r="G345" s="27">
        <v>40</v>
      </c>
      <c r="H345" s="27">
        <f t="shared" si="4"/>
        <v>65407</v>
      </c>
      <c r="I345" s="27">
        <v>0</v>
      </c>
      <c r="J345" s="27">
        <v>65407</v>
      </c>
      <c r="K345" s="27">
        <v>0</v>
      </c>
    </row>
    <row r="346" spans="1:11" ht="15" customHeight="1">
      <c r="A346" s="57">
        <v>292</v>
      </c>
      <c r="B346" s="26"/>
      <c r="C346" s="26" t="s">
        <v>283</v>
      </c>
      <c r="D346" s="28" t="s">
        <v>329</v>
      </c>
      <c r="E346" s="26" t="s">
        <v>3</v>
      </c>
      <c r="F346" s="27">
        <v>90374</v>
      </c>
      <c r="G346" s="27">
        <v>80</v>
      </c>
      <c r="H346" s="27">
        <f t="shared" si="4"/>
        <v>90294</v>
      </c>
      <c r="I346" s="27">
        <v>1059</v>
      </c>
      <c r="J346" s="27">
        <v>89235</v>
      </c>
      <c r="K346" s="27">
        <v>0</v>
      </c>
    </row>
    <row r="347" spans="1:11" ht="15" customHeight="1">
      <c r="A347" s="57">
        <v>293</v>
      </c>
      <c r="B347" s="26"/>
      <c r="C347" s="26" t="s">
        <v>284</v>
      </c>
      <c r="D347" s="28" t="s">
        <v>329</v>
      </c>
      <c r="E347" s="26" t="s">
        <v>3</v>
      </c>
      <c r="F347" s="27">
        <v>94324.4</v>
      </c>
      <c r="G347" s="27">
        <v>365</v>
      </c>
      <c r="H347" s="27">
        <f t="shared" si="4"/>
        <v>93959.4</v>
      </c>
      <c r="I347" s="27">
        <v>22344.4</v>
      </c>
      <c r="J347" s="27">
        <v>71615</v>
      </c>
      <c r="K347" s="27">
        <v>0</v>
      </c>
    </row>
    <row r="348" spans="1:11" ht="15" customHeight="1">
      <c r="A348" s="57">
        <v>294</v>
      </c>
      <c r="B348" s="26"/>
      <c r="C348" s="26" t="s">
        <v>285</v>
      </c>
      <c r="D348" s="28" t="s">
        <v>329</v>
      </c>
      <c r="E348" s="26" t="s">
        <v>3</v>
      </c>
      <c r="F348" s="27">
        <v>74354</v>
      </c>
      <c r="G348" s="27">
        <v>15584</v>
      </c>
      <c r="H348" s="27">
        <f t="shared" si="4"/>
        <v>58770</v>
      </c>
      <c r="I348" s="27">
        <v>12817</v>
      </c>
      <c r="J348" s="27">
        <v>45953</v>
      </c>
      <c r="K348" s="27">
        <v>0</v>
      </c>
    </row>
    <row r="349" spans="1:11" ht="15" customHeight="1">
      <c r="A349" s="57">
        <v>295</v>
      </c>
      <c r="B349" s="26"/>
      <c r="C349" s="26" t="s">
        <v>286</v>
      </c>
      <c r="D349" s="28" t="s">
        <v>329</v>
      </c>
      <c r="E349" s="26" t="s">
        <v>3</v>
      </c>
      <c r="F349" s="27">
        <v>59202</v>
      </c>
      <c r="G349" s="27">
        <v>8224</v>
      </c>
      <c r="H349" s="27">
        <f t="shared" si="4"/>
        <v>50978</v>
      </c>
      <c r="I349" s="27">
        <v>470</v>
      </c>
      <c r="J349" s="27">
        <v>50508</v>
      </c>
      <c r="K349" s="27">
        <v>0</v>
      </c>
    </row>
    <row r="350" spans="1:11" ht="15" customHeight="1">
      <c r="A350" s="57">
        <v>296</v>
      </c>
      <c r="B350" s="26"/>
      <c r="C350" s="26" t="s">
        <v>178</v>
      </c>
      <c r="D350" s="28" t="s">
        <v>329</v>
      </c>
      <c r="E350" s="26" t="s">
        <v>3</v>
      </c>
      <c r="F350" s="27">
        <v>49046</v>
      </c>
      <c r="G350" s="27">
        <v>10920</v>
      </c>
      <c r="H350" s="27">
        <f t="shared" si="4"/>
        <v>38126</v>
      </c>
      <c r="I350" s="27">
        <v>18251</v>
      </c>
      <c r="J350" s="27">
        <v>19875</v>
      </c>
      <c r="K350" s="27">
        <v>0</v>
      </c>
    </row>
    <row r="351" spans="1:11" ht="15" customHeight="1">
      <c r="A351" s="57"/>
      <c r="B351" s="26"/>
      <c r="C351" s="40" t="s">
        <v>342</v>
      </c>
      <c r="D351" s="28"/>
      <c r="E351" s="26"/>
      <c r="F351" s="41">
        <v>580737.9</v>
      </c>
      <c r="G351" s="41"/>
      <c r="H351" s="41">
        <f>SUM(H343:H350)</f>
        <v>534014.5</v>
      </c>
      <c r="I351" s="41">
        <f>SUM(I343:I350)</f>
        <v>82025</v>
      </c>
      <c r="J351" s="41">
        <f>SUM(J343:J350)</f>
        <v>451989.5</v>
      </c>
      <c r="K351" s="41">
        <f>SUM(K343:K350)</f>
        <v>0</v>
      </c>
    </row>
    <row r="352" spans="1:11" ht="15" customHeight="1">
      <c r="A352" s="57"/>
      <c r="B352" s="26"/>
      <c r="C352" s="26"/>
      <c r="D352" s="28"/>
      <c r="E352" s="26"/>
      <c r="F352" s="27"/>
      <c r="G352" s="27"/>
      <c r="H352" s="27"/>
      <c r="I352" s="27"/>
      <c r="J352" s="27"/>
      <c r="K352" s="27"/>
    </row>
    <row r="353" spans="1:11" ht="15" customHeight="1">
      <c r="A353" s="57">
        <v>297</v>
      </c>
      <c r="B353" s="26" t="s">
        <v>287</v>
      </c>
      <c r="C353" s="26" t="s">
        <v>287</v>
      </c>
      <c r="D353" s="28" t="s">
        <v>329</v>
      </c>
      <c r="E353" s="26" t="s">
        <v>3</v>
      </c>
      <c r="F353" s="27">
        <v>160602.25</v>
      </c>
      <c r="G353" s="27">
        <v>28364.5</v>
      </c>
      <c r="H353" s="27">
        <f t="shared" si="4"/>
        <v>132237.75</v>
      </c>
      <c r="I353" s="27">
        <v>0</v>
      </c>
      <c r="J353" s="27">
        <v>132237.75</v>
      </c>
      <c r="K353" s="27">
        <v>0</v>
      </c>
    </row>
    <row r="354" spans="1:11" ht="15.75" customHeight="1">
      <c r="A354" s="57">
        <v>298</v>
      </c>
      <c r="B354" s="26"/>
      <c r="C354" s="26" t="s">
        <v>288</v>
      </c>
      <c r="D354" s="28" t="s">
        <v>329</v>
      </c>
      <c r="E354" s="26" t="s">
        <v>3</v>
      </c>
      <c r="F354" s="27">
        <v>92679.5</v>
      </c>
      <c r="G354" s="27">
        <v>4930.5</v>
      </c>
      <c r="H354" s="27">
        <f t="shared" si="4"/>
        <v>87749</v>
      </c>
      <c r="I354" s="27">
        <v>43233.5</v>
      </c>
      <c r="J354" s="27">
        <v>44515.5</v>
      </c>
      <c r="K354" s="27">
        <v>0</v>
      </c>
    </row>
    <row r="355" spans="1:11" ht="15" customHeight="1">
      <c r="A355" s="57">
        <v>299</v>
      </c>
      <c r="B355" s="26"/>
      <c r="C355" s="26" t="s">
        <v>289</v>
      </c>
      <c r="D355" s="28" t="s">
        <v>329</v>
      </c>
      <c r="E355" s="26" t="s">
        <v>3</v>
      </c>
      <c r="F355" s="27">
        <v>112031.5</v>
      </c>
      <c r="G355" s="27">
        <v>1515.5</v>
      </c>
      <c r="H355" s="27">
        <f t="shared" si="4"/>
        <v>110516</v>
      </c>
      <c r="I355" s="27">
        <v>1358</v>
      </c>
      <c r="J355" s="27">
        <v>109158</v>
      </c>
      <c r="K355" s="27">
        <v>0</v>
      </c>
    </row>
    <row r="356" spans="1:11" ht="15" customHeight="1">
      <c r="A356" s="57">
        <v>300</v>
      </c>
      <c r="B356" s="26"/>
      <c r="C356" s="26" t="s">
        <v>290</v>
      </c>
      <c r="D356" s="28" t="s">
        <v>329</v>
      </c>
      <c r="E356" s="26" t="s">
        <v>3</v>
      </c>
      <c r="F356" s="27">
        <v>129329.5</v>
      </c>
      <c r="G356" s="27">
        <v>3242</v>
      </c>
      <c r="H356" s="27">
        <f t="shared" si="4"/>
        <v>126087.5</v>
      </c>
      <c r="I356" s="27">
        <v>8146</v>
      </c>
      <c r="J356" s="27">
        <v>117941.5</v>
      </c>
      <c r="K356" s="27">
        <v>0</v>
      </c>
    </row>
    <row r="357" spans="1:11" ht="15" customHeight="1">
      <c r="A357" s="57">
        <v>301</v>
      </c>
      <c r="B357" s="26"/>
      <c r="C357" s="26" t="s">
        <v>291</v>
      </c>
      <c r="D357" s="28" t="s">
        <v>329</v>
      </c>
      <c r="E357" s="26" t="s">
        <v>3</v>
      </c>
      <c r="F357" s="27">
        <v>119519.75</v>
      </c>
      <c r="G357" s="27">
        <v>8114</v>
      </c>
      <c r="H357" s="27">
        <f t="shared" si="4"/>
        <v>111405.75</v>
      </c>
      <c r="I357" s="27">
        <v>0</v>
      </c>
      <c r="J357" s="27">
        <v>111405.75</v>
      </c>
      <c r="K357" s="27">
        <v>0</v>
      </c>
    </row>
    <row r="358" spans="1:11" ht="15" customHeight="1">
      <c r="A358" s="57">
        <v>302</v>
      </c>
      <c r="B358" s="26"/>
      <c r="C358" s="26" t="s">
        <v>292</v>
      </c>
      <c r="D358" s="28" t="s">
        <v>329</v>
      </c>
      <c r="E358" s="26" t="s">
        <v>3</v>
      </c>
      <c r="F358" s="27">
        <v>103676</v>
      </c>
      <c r="G358" s="27">
        <v>22844</v>
      </c>
      <c r="H358" s="27">
        <f t="shared" si="4"/>
        <v>80832</v>
      </c>
      <c r="I358" s="27">
        <v>0</v>
      </c>
      <c r="J358" s="27">
        <v>80832</v>
      </c>
      <c r="K358" s="27">
        <v>0</v>
      </c>
    </row>
    <row r="359" spans="1:11" ht="15" customHeight="1">
      <c r="A359" s="57">
        <v>303</v>
      </c>
      <c r="B359" s="26"/>
      <c r="C359" s="26" t="s">
        <v>293</v>
      </c>
      <c r="D359" s="28" t="s">
        <v>329</v>
      </c>
      <c r="E359" s="26" t="s">
        <v>3</v>
      </c>
      <c r="F359" s="27">
        <v>62636.1</v>
      </c>
      <c r="G359" s="27">
        <v>402</v>
      </c>
      <c r="H359" s="27">
        <f t="shared" si="4"/>
        <v>62234.1</v>
      </c>
      <c r="I359" s="27">
        <v>0</v>
      </c>
      <c r="J359" s="27">
        <v>62234.1</v>
      </c>
      <c r="K359" s="27">
        <v>0</v>
      </c>
    </row>
    <row r="360" spans="1:11" ht="15" customHeight="1">
      <c r="A360" s="57">
        <v>304</v>
      </c>
      <c r="B360" s="26"/>
      <c r="C360" s="26" t="s">
        <v>294</v>
      </c>
      <c r="D360" s="28" t="s">
        <v>329</v>
      </c>
      <c r="E360" s="26" t="s">
        <v>3</v>
      </c>
      <c r="F360" s="27">
        <v>132408.5</v>
      </c>
      <c r="G360" s="27">
        <v>28207.5</v>
      </c>
      <c r="H360" s="27">
        <f t="shared" si="4"/>
        <v>104201</v>
      </c>
      <c r="I360" s="27">
        <v>10898.4</v>
      </c>
      <c r="J360" s="27">
        <v>93302.6</v>
      </c>
      <c r="K360" s="27">
        <v>0</v>
      </c>
    </row>
    <row r="361" spans="1:11" ht="15" customHeight="1">
      <c r="A361" s="57">
        <v>305</v>
      </c>
      <c r="B361" s="26"/>
      <c r="C361" s="26" t="s">
        <v>295</v>
      </c>
      <c r="D361" s="28" t="s">
        <v>329</v>
      </c>
      <c r="E361" s="26" t="s">
        <v>3</v>
      </c>
      <c r="F361" s="27">
        <v>77062.9</v>
      </c>
      <c r="G361" s="27">
        <v>3810</v>
      </c>
      <c r="H361" s="27">
        <f t="shared" si="4"/>
        <v>73252.9</v>
      </c>
      <c r="I361" s="27">
        <v>11113.1</v>
      </c>
      <c r="J361" s="27">
        <v>62139.8</v>
      </c>
      <c r="K361" s="27">
        <v>0</v>
      </c>
    </row>
    <row r="362" spans="1:11" ht="15" customHeight="1">
      <c r="A362" s="57">
        <v>306</v>
      </c>
      <c r="B362" s="26"/>
      <c r="C362" s="26" t="s">
        <v>296</v>
      </c>
      <c r="D362" s="28" t="s">
        <v>329</v>
      </c>
      <c r="E362" s="26" t="s">
        <v>3</v>
      </c>
      <c r="F362" s="27">
        <v>209871</v>
      </c>
      <c r="G362" s="27">
        <v>32945</v>
      </c>
      <c r="H362" s="27">
        <f t="shared" si="4"/>
        <v>176926</v>
      </c>
      <c r="I362" s="27">
        <v>10230</v>
      </c>
      <c r="J362" s="27">
        <v>166696</v>
      </c>
      <c r="K362" s="27">
        <v>0</v>
      </c>
    </row>
    <row r="363" spans="1:11" ht="15" customHeight="1">
      <c r="A363" s="57"/>
      <c r="B363" s="26"/>
      <c r="C363" s="40" t="s">
        <v>342</v>
      </c>
      <c r="D363" s="28"/>
      <c r="E363" s="26"/>
      <c r="F363" s="41">
        <v>1146976</v>
      </c>
      <c r="G363" s="41"/>
      <c r="H363" s="41">
        <f>SUM(H353:H362)</f>
        <v>1065442</v>
      </c>
      <c r="I363" s="41">
        <f>SUM(I353:I362)</f>
        <v>84979</v>
      </c>
      <c r="J363" s="41">
        <f>SUM(J353:J362)</f>
        <v>980463</v>
      </c>
      <c r="K363" s="41">
        <f>SUM(K353:K362)</f>
        <v>0</v>
      </c>
    </row>
    <row r="364" spans="1:11" ht="15" customHeight="1">
      <c r="A364" s="57"/>
      <c r="B364" s="26"/>
      <c r="C364" s="26"/>
      <c r="D364" s="28"/>
      <c r="E364" s="26"/>
      <c r="F364" s="27"/>
      <c r="G364" s="27"/>
      <c r="H364" s="27"/>
      <c r="I364" s="27"/>
      <c r="J364" s="27"/>
      <c r="K364" s="27"/>
    </row>
    <row r="365" spans="1:11" ht="15" customHeight="1">
      <c r="A365" s="57">
        <v>307</v>
      </c>
      <c r="B365" s="26" t="s">
        <v>297</v>
      </c>
      <c r="C365" s="26" t="s">
        <v>297</v>
      </c>
      <c r="D365" s="28" t="s">
        <v>329</v>
      </c>
      <c r="E365" s="26" t="s">
        <v>3</v>
      </c>
      <c r="F365" s="27">
        <v>82948</v>
      </c>
      <c r="G365" s="27">
        <v>31204.2</v>
      </c>
      <c r="H365" s="27">
        <f t="shared" si="4"/>
        <v>51743.8</v>
      </c>
      <c r="I365" s="27">
        <v>0</v>
      </c>
      <c r="J365" s="27">
        <v>51743.8</v>
      </c>
      <c r="K365" s="27">
        <v>0</v>
      </c>
    </row>
    <row r="366" spans="1:11" ht="15" customHeight="1">
      <c r="A366" s="57">
        <v>308</v>
      </c>
      <c r="B366" s="26"/>
      <c r="C366" s="26" t="s">
        <v>298</v>
      </c>
      <c r="D366" s="28" t="s">
        <v>329</v>
      </c>
      <c r="E366" s="26" t="s">
        <v>3</v>
      </c>
      <c r="F366" s="27">
        <v>67409</v>
      </c>
      <c r="G366" s="27">
        <v>3915.13</v>
      </c>
      <c r="H366" s="27">
        <f t="shared" si="4"/>
        <v>63493.87</v>
      </c>
      <c r="I366" s="27">
        <v>3295</v>
      </c>
      <c r="J366" s="27">
        <v>60198.87</v>
      </c>
      <c r="K366" s="27">
        <v>0</v>
      </c>
    </row>
    <row r="367" spans="1:11" ht="15" customHeight="1">
      <c r="A367" s="57">
        <v>309</v>
      </c>
      <c r="B367" s="26"/>
      <c r="C367" s="26" t="s">
        <v>299</v>
      </c>
      <c r="D367" s="28" t="s">
        <v>329</v>
      </c>
      <c r="E367" s="26" t="s">
        <v>3</v>
      </c>
      <c r="F367" s="27">
        <v>137367</v>
      </c>
      <c r="G367" s="27">
        <v>11783.3</v>
      </c>
      <c r="H367" s="27">
        <f t="shared" si="4"/>
        <v>125583.7</v>
      </c>
      <c r="I367" s="27">
        <v>7608</v>
      </c>
      <c r="J367" s="27">
        <v>117975.7</v>
      </c>
      <c r="K367" s="27">
        <v>0</v>
      </c>
    </row>
    <row r="368" spans="1:11" ht="15" customHeight="1">
      <c r="A368" s="57">
        <v>310</v>
      </c>
      <c r="B368" s="26"/>
      <c r="C368" s="26" t="s">
        <v>300</v>
      </c>
      <c r="D368" s="28" t="s">
        <v>329</v>
      </c>
      <c r="E368" s="26" t="s">
        <v>3</v>
      </c>
      <c r="F368" s="27">
        <v>166071</v>
      </c>
      <c r="G368" s="27">
        <v>90654.75</v>
      </c>
      <c r="H368" s="27">
        <f t="shared" si="4"/>
        <v>75416.25</v>
      </c>
      <c r="I368" s="27">
        <v>0</v>
      </c>
      <c r="J368" s="27">
        <v>75416.25</v>
      </c>
      <c r="K368" s="27">
        <v>0</v>
      </c>
    </row>
    <row r="369" spans="1:11" ht="15" customHeight="1">
      <c r="A369" s="57">
        <v>311</v>
      </c>
      <c r="B369" s="26"/>
      <c r="C369" s="26" t="s">
        <v>301</v>
      </c>
      <c r="D369" s="28" t="s">
        <v>329</v>
      </c>
      <c r="E369" s="26" t="s">
        <v>3</v>
      </c>
      <c r="F369" s="27">
        <v>95640</v>
      </c>
      <c r="G369" s="27">
        <v>18768.12</v>
      </c>
      <c r="H369" s="27">
        <f t="shared" si="4"/>
        <v>76871.88</v>
      </c>
      <c r="I369" s="27">
        <v>0</v>
      </c>
      <c r="J369" s="27">
        <v>76871.88</v>
      </c>
      <c r="K369" s="27">
        <v>0</v>
      </c>
    </row>
    <row r="370" spans="1:11" ht="15" customHeight="1">
      <c r="A370" s="57">
        <v>312</v>
      </c>
      <c r="B370" s="26"/>
      <c r="C370" s="26" t="s">
        <v>302</v>
      </c>
      <c r="D370" s="28" t="s">
        <v>329</v>
      </c>
      <c r="E370" s="26" t="s">
        <v>3</v>
      </c>
      <c r="F370" s="27">
        <v>128139</v>
      </c>
      <c r="G370" s="27">
        <v>49576</v>
      </c>
      <c r="H370" s="27">
        <f t="shared" si="4"/>
        <v>78563</v>
      </c>
      <c r="I370" s="27">
        <v>0</v>
      </c>
      <c r="J370" s="27">
        <v>78563</v>
      </c>
      <c r="K370" s="27">
        <v>0</v>
      </c>
    </row>
    <row r="371" spans="1:11" ht="15" customHeight="1">
      <c r="A371" s="57">
        <v>313</v>
      </c>
      <c r="B371" s="26"/>
      <c r="C371" s="26" t="s">
        <v>303</v>
      </c>
      <c r="D371" s="28" t="s">
        <v>329</v>
      </c>
      <c r="E371" s="26" t="s">
        <v>3</v>
      </c>
      <c r="F371" s="27">
        <v>209865</v>
      </c>
      <c r="G371" s="27">
        <v>95766.51</v>
      </c>
      <c r="H371" s="27">
        <f t="shared" si="4"/>
        <v>114098.49</v>
      </c>
      <c r="I371" s="27">
        <v>0</v>
      </c>
      <c r="J371" s="27">
        <v>114098.49</v>
      </c>
      <c r="K371" s="27">
        <v>0</v>
      </c>
    </row>
    <row r="372" spans="1:11" ht="15" customHeight="1">
      <c r="A372" s="57">
        <v>314</v>
      </c>
      <c r="B372" s="26"/>
      <c r="C372" s="26" t="s">
        <v>304</v>
      </c>
      <c r="D372" s="28" t="s">
        <v>329</v>
      </c>
      <c r="E372" s="26" t="s">
        <v>3</v>
      </c>
      <c r="F372" s="27">
        <v>270723</v>
      </c>
      <c r="G372" s="27">
        <v>155930.85</v>
      </c>
      <c r="H372" s="27">
        <f t="shared" si="4"/>
        <v>114792.15</v>
      </c>
      <c r="I372" s="27">
        <v>0</v>
      </c>
      <c r="J372" s="27">
        <v>114792.15</v>
      </c>
      <c r="K372" s="27">
        <v>0</v>
      </c>
    </row>
    <row r="373" spans="1:11" ht="15" customHeight="1">
      <c r="A373" s="57">
        <v>315</v>
      </c>
      <c r="B373" s="26"/>
      <c r="C373" s="26" t="s">
        <v>305</v>
      </c>
      <c r="D373" s="28" t="s">
        <v>329</v>
      </c>
      <c r="E373" s="26" t="s">
        <v>3</v>
      </c>
      <c r="F373" s="27">
        <v>40756</v>
      </c>
      <c r="G373" s="27">
        <v>1883</v>
      </c>
      <c r="H373" s="27">
        <f t="shared" si="4"/>
        <v>38873</v>
      </c>
      <c r="I373" s="27">
        <v>11584</v>
      </c>
      <c r="J373" s="27">
        <v>27289</v>
      </c>
      <c r="K373" s="27">
        <v>0</v>
      </c>
    </row>
    <row r="374" spans="1:11" ht="15" customHeight="1">
      <c r="A374" s="57">
        <v>316</v>
      </c>
      <c r="B374" s="26"/>
      <c r="C374" s="26" t="s">
        <v>306</v>
      </c>
      <c r="D374" s="28" t="s">
        <v>329</v>
      </c>
      <c r="E374" s="26" t="s">
        <v>3</v>
      </c>
      <c r="F374" s="27">
        <v>92657</v>
      </c>
      <c r="G374" s="27">
        <v>21790.9</v>
      </c>
      <c r="H374" s="27">
        <f t="shared" si="4"/>
        <v>70866.1</v>
      </c>
      <c r="I374" s="27">
        <v>192.71</v>
      </c>
      <c r="J374" s="27">
        <v>70673.39</v>
      </c>
      <c r="K374" s="27">
        <v>0</v>
      </c>
    </row>
    <row r="375" spans="1:11" ht="15" customHeight="1">
      <c r="A375" s="57">
        <v>317</v>
      </c>
      <c r="B375" s="26"/>
      <c r="C375" s="26" t="s">
        <v>307</v>
      </c>
      <c r="D375" s="28" t="s">
        <v>329</v>
      </c>
      <c r="E375" s="26" t="s">
        <v>3</v>
      </c>
      <c r="F375" s="27">
        <v>68137</v>
      </c>
      <c r="G375" s="27">
        <v>29478.34</v>
      </c>
      <c r="H375" s="27">
        <f t="shared" si="4"/>
        <v>38658.66</v>
      </c>
      <c r="I375" s="27">
        <v>0</v>
      </c>
      <c r="J375" s="27">
        <v>38658.66</v>
      </c>
      <c r="K375" s="27">
        <v>0</v>
      </c>
    </row>
    <row r="376" spans="1:11" ht="15" customHeight="1">
      <c r="A376" s="57">
        <v>318</v>
      </c>
      <c r="B376" s="26"/>
      <c r="C376" s="26" t="s">
        <v>308</v>
      </c>
      <c r="D376" s="28" t="s">
        <v>329</v>
      </c>
      <c r="E376" s="26" t="s">
        <v>3</v>
      </c>
      <c r="F376" s="27">
        <v>110292</v>
      </c>
      <c r="G376" s="27">
        <v>72603.8</v>
      </c>
      <c r="H376" s="27">
        <f t="shared" si="4"/>
        <v>37688.2</v>
      </c>
      <c r="I376" s="27">
        <v>0</v>
      </c>
      <c r="J376" s="27">
        <v>37688.2</v>
      </c>
      <c r="K376" s="27">
        <v>0</v>
      </c>
    </row>
    <row r="377" spans="1:11" ht="15" customHeight="1">
      <c r="A377" s="57"/>
      <c r="B377" s="26"/>
      <c r="C377" s="40" t="s">
        <v>342</v>
      </c>
      <c r="D377" s="28"/>
      <c r="E377" s="26"/>
      <c r="F377" s="41">
        <v>1447004</v>
      </c>
      <c r="G377" s="41"/>
      <c r="H377" s="41">
        <f>SUM(H365:H376)</f>
        <v>886649.1</v>
      </c>
      <c r="I377" s="41">
        <f>SUM(I365:I376)</f>
        <v>22679.71</v>
      </c>
      <c r="J377" s="41">
        <f>SUM(J365:J376)</f>
        <v>863969.39</v>
      </c>
      <c r="K377" s="41">
        <f>SUM(K365:K376)</f>
        <v>0</v>
      </c>
    </row>
    <row r="378" spans="1:11" ht="15" customHeight="1">
      <c r="A378" s="44"/>
      <c r="B378" s="26"/>
      <c r="C378" s="26"/>
      <c r="D378" s="28"/>
      <c r="E378" s="26"/>
      <c r="F378" s="27"/>
      <c r="G378" s="27"/>
      <c r="H378" s="27"/>
      <c r="I378" s="27"/>
      <c r="J378" s="27"/>
      <c r="K378" s="27"/>
    </row>
    <row r="379" spans="1:11" ht="26.25">
      <c r="A379" s="44"/>
      <c r="B379" s="40" t="s">
        <v>367</v>
      </c>
      <c r="C379" s="44"/>
      <c r="D379" s="44"/>
      <c r="E379" s="44"/>
      <c r="F379" s="37">
        <f>F19+F35+F45+F55+F70+F81+F96+F111+F126+F139+F152+F163+F176+F186+F196+F205+F219+F229+F237+F246+F262+F280+F295+F310+F325+F341+F351+F363+F377</f>
        <v>30634907.619999997</v>
      </c>
      <c r="G379" s="44"/>
      <c r="H379" s="37">
        <f>H19+H35+H45+H55+H70+H81+H96+H111+H126+H139+H152+H163+H176+H186+H196+H205+H219+H229+H237+H246+H262+H280+H295+H310+H325+H341+H351+H363+H377</f>
        <v>26031008.040000003</v>
      </c>
      <c r="I379" s="37">
        <f>I19+I35+I45+I55+I70+I81+I96+I111+I126+I139+I152+I163+I176+I186+I196+I205+I219+I229+I237+I246+I262+I280+I295+I310+I325+I341+I351+I363+I377</f>
        <v>3215453.7099999995</v>
      </c>
      <c r="J379" s="37">
        <f>J19+J35+J45+J55+J70+J81+J96+J111+J126+J139+J152+J163+J176+J186+J196+J205+J219+J229+J237+J246+J262+J280+J295+J310+J325+J341+J351+J363+J377</f>
        <v>22510246.05</v>
      </c>
      <c r="K379" s="37">
        <f>K19+K35+K45+K55+K70+K81+K96+K111+K126+K139+K152+K163+K176+K186+K196+K205+K219+K229+K237+K246+K262+K280+K295+K310+K325+K341+K351+K363+K377</f>
        <v>305308.28</v>
      </c>
    </row>
  </sheetData>
  <sheetProtection/>
  <mergeCells count="6">
    <mergeCell ref="A3:A4"/>
    <mergeCell ref="F3:K3"/>
    <mergeCell ref="B3:B4"/>
    <mergeCell ref="C3:C4"/>
    <mergeCell ref="D3:D4"/>
    <mergeCell ref="E3:E4"/>
  </mergeCells>
  <printOptions/>
  <pageMargins left="0.69" right="0.4" top="0.78" bottom="0.52" header="0.5" footer="0.5"/>
  <pageSetup horizontalDpi="600" verticalDpi="600" orientation="landscape" paperSize="9" r:id="rId1"/>
  <rowBreaks count="9" manualBreakCount="9">
    <brk id="35" max="255" man="1"/>
    <brk id="70" max="255" man="1"/>
    <brk id="139" max="255" man="1"/>
    <brk id="173" max="10" man="1"/>
    <brk id="206" max="255" man="1"/>
    <brk id="238" max="255" man="1"/>
    <brk id="272" max="10" man="1"/>
    <brk id="306" max="10" man="1"/>
    <brk id="3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74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5.140625" style="0" customWidth="1"/>
    <col min="2" max="2" width="13.28125" style="0" customWidth="1"/>
    <col min="3" max="3" width="16.421875" style="0" customWidth="1"/>
    <col min="4" max="4" width="15.140625" style="0" customWidth="1"/>
    <col min="5" max="5" width="11.7109375" style="0" customWidth="1"/>
    <col min="6" max="6" width="12.140625" style="0" customWidth="1"/>
    <col min="7" max="7" width="12.00390625" style="0" customWidth="1"/>
    <col min="8" max="8" width="12.57421875" style="0" customWidth="1"/>
    <col min="9" max="9" width="11.00390625" style="0" customWidth="1"/>
    <col min="10" max="10" width="10.28125" style="0" customWidth="1"/>
    <col min="11" max="11" width="13.28125" style="0" customWidth="1"/>
    <col min="12" max="12" width="9.7109375" style="0" bestFit="1" customWidth="1"/>
  </cols>
  <sheetData>
    <row r="1" ht="12.75">
      <c r="B1" s="1" t="s">
        <v>382</v>
      </c>
    </row>
    <row r="3" spans="1:11" ht="69" customHeight="1">
      <c r="A3" s="4" t="s">
        <v>331</v>
      </c>
      <c r="B3" s="4" t="s">
        <v>0</v>
      </c>
      <c r="C3" s="4" t="s">
        <v>1</v>
      </c>
      <c r="D3" s="4" t="s">
        <v>335</v>
      </c>
      <c r="E3" s="4" t="s">
        <v>334</v>
      </c>
      <c r="F3" s="4" t="s">
        <v>336</v>
      </c>
      <c r="G3" s="4" t="s">
        <v>337</v>
      </c>
      <c r="H3" s="4" t="s">
        <v>338</v>
      </c>
      <c r="I3" s="4" t="s">
        <v>339</v>
      </c>
      <c r="J3" s="4" t="s">
        <v>340</v>
      </c>
      <c r="K3" s="4" t="s">
        <v>341</v>
      </c>
    </row>
    <row r="4" spans="1:11" ht="12.75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15" customHeight="1">
      <c r="A5" s="28">
        <v>1</v>
      </c>
      <c r="B5" s="26" t="s">
        <v>2</v>
      </c>
      <c r="C5" s="26" t="s">
        <v>2</v>
      </c>
      <c r="D5" s="26" t="s">
        <v>332</v>
      </c>
      <c r="E5" s="27">
        <v>1127.518448</v>
      </c>
      <c r="F5" s="27">
        <v>0.031499380847550905</v>
      </c>
      <c r="G5" s="27">
        <v>0</v>
      </c>
      <c r="H5" s="27">
        <v>37.77052359658778</v>
      </c>
      <c r="I5" s="27">
        <v>1165.3204709774354</v>
      </c>
      <c r="J5" s="27">
        <v>58.26602354887177</v>
      </c>
      <c r="K5" s="27">
        <v>1107.0544474285637</v>
      </c>
    </row>
    <row r="6" spans="1:11" ht="15" customHeight="1">
      <c r="A6" s="28">
        <v>2</v>
      </c>
      <c r="B6" s="26"/>
      <c r="C6" s="26" t="s">
        <v>4</v>
      </c>
      <c r="D6" s="26" t="s">
        <v>332</v>
      </c>
      <c r="E6" s="27">
        <v>303.28716</v>
      </c>
      <c r="F6" s="27">
        <v>7.868929319936592</v>
      </c>
      <c r="G6" s="27">
        <v>0</v>
      </c>
      <c r="H6" s="27">
        <v>23.533283920332046</v>
      </c>
      <c r="I6" s="27">
        <v>334.6893732402686</v>
      </c>
      <c r="J6" s="27">
        <v>16.734468662013434</v>
      </c>
      <c r="K6" s="27">
        <v>317.95490457825514</v>
      </c>
    </row>
    <row r="7" spans="1:11" ht="15" customHeight="1">
      <c r="A7" s="28">
        <v>3</v>
      </c>
      <c r="B7" s="26"/>
      <c r="C7" s="26" t="s">
        <v>5</v>
      </c>
      <c r="D7" s="26" t="s">
        <v>333</v>
      </c>
      <c r="E7" s="27">
        <v>48.39215999999999</v>
      </c>
      <c r="F7" s="27">
        <v>20.458980516746415</v>
      </c>
      <c r="G7" s="27">
        <v>0</v>
      </c>
      <c r="H7" s="27">
        <v>334.4546229369536</v>
      </c>
      <c r="I7" s="27">
        <v>403.3057634537</v>
      </c>
      <c r="J7" s="27">
        <v>20.16528817268503</v>
      </c>
      <c r="K7" s="27">
        <v>383.140475281015</v>
      </c>
    </row>
    <row r="8" spans="1:11" ht="15" customHeight="1">
      <c r="A8" s="28"/>
      <c r="B8" s="26"/>
      <c r="C8" s="26"/>
      <c r="D8" s="26" t="s">
        <v>332</v>
      </c>
      <c r="E8" s="27">
        <v>1214.3058239999998</v>
      </c>
      <c r="F8" s="27">
        <v>58.08908131867052</v>
      </c>
      <c r="G8" s="27">
        <v>0</v>
      </c>
      <c r="H8" s="27">
        <v>82.47411812128334</v>
      </c>
      <c r="I8" s="27">
        <v>1354.8690234399535</v>
      </c>
      <c r="J8" s="27">
        <v>67.74345117199769</v>
      </c>
      <c r="K8" s="27">
        <v>1287.1255722679557</v>
      </c>
    </row>
    <row r="9" spans="1:12" ht="15" customHeight="1">
      <c r="A9" s="28"/>
      <c r="B9" s="26"/>
      <c r="C9" s="26"/>
      <c r="D9" s="26" t="s">
        <v>342</v>
      </c>
      <c r="E9" s="27">
        <f>SUM(E7:E8)</f>
        <v>1262.697984</v>
      </c>
      <c r="F9" s="27">
        <f aca="true" t="shared" si="0" ref="F9:K9">SUM(F7:F8)</f>
        <v>78.54806183541695</v>
      </c>
      <c r="G9" s="27">
        <f t="shared" si="0"/>
        <v>0</v>
      </c>
      <c r="H9" s="27">
        <f t="shared" si="0"/>
        <v>416.92874105823694</v>
      </c>
      <c r="I9" s="27">
        <f t="shared" si="0"/>
        <v>1758.1747868936536</v>
      </c>
      <c r="J9" s="27">
        <f t="shared" si="0"/>
        <v>87.90873934468272</v>
      </c>
      <c r="K9" s="27">
        <f t="shared" si="0"/>
        <v>1670.2660475489706</v>
      </c>
      <c r="L9" s="59"/>
    </row>
    <row r="10" spans="1:11" ht="15" customHeight="1">
      <c r="A10" s="28">
        <v>4</v>
      </c>
      <c r="B10" s="26"/>
      <c r="C10" s="26" t="s">
        <v>6</v>
      </c>
      <c r="D10" s="26" t="s">
        <v>333</v>
      </c>
      <c r="E10" s="27">
        <v>16.087942115300354</v>
      </c>
      <c r="F10" s="27">
        <v>12.868104574162679</v>
      </c>
      <c r="G10" s="27">
        <v>0</v>
      </c>
      <c r="H10" s="27">
        <v>136.28078702867344</v>
      </c>
      <c r="I10" s="27">
        <v>165.23683371813647</v>
      </c>
      <c r="J10" s="27">
        <v>8.261841685906832</v>
      </c>
      <c r="K10" s="27">
        <v>156.97499203222964</v>
      </c>
    </row>
    <row r="11" spans="1:11" ht="15" customHeight="1">
      <c r="A11" s="28"/>
      <c r="B11" s="26"/>
      <c r="C11" s="26"/>
      <c r="D11" s="26" t="s">
        <v>332</v>
      </c>
      <c r="E11" s="27">
        <v>486.604592</v>
      </c>
      <c r="F11" s="27">
        <v>4.049113811529202</v>
      </c>
      <c r="G11" s="27">
        <v>0</v>
      </c>
      <c r="H11" s="27">
        <v>45.245777957841526</v>
      </c>
      <c r="I11" s="27">
        <v>535.8994837693707</v>
      </c>
      <c r="J11" s="27">
        <v>26.794974188468537</v>
      </c>
      <c r="K11" s="27">
        <v>509.1045095809022</v>
      </c>
    </row>
    <row r="12" spans="1:11" ht="15" customHeight="1">
      <c r="A12" s="28"/>
      <c r="B12" s="26"/>
      <c r="C12" s="26"/>
      <c r="D12" s="26" t="s">
        <v>342</v>
      </c>
      <c r="E12" s="27">
        <f>SUM(E10:E11)</f>
        <v>502.69253411530036</v>
      </c>
      <c r="F12" s="27">
        <f aca="true" t="shared" si="1" ref="F12:K12">SUM(F10:F11)</f>
        <v>16.917218385691882</v>
      </c>
      <c r="G12" s="27">
        <f t="shared" si="1"/>
        <v>0</v>
      </c>
      <c r="H12" s="27">
        <f t="shared" si="1"/>
        <v>181.52656498651498</v>
      </c>
      <c r="I12" s="27">
        <f t="shared" si="1"/>
        <v>701.1363174875072</v>
      </c>
      <c r="J12" s="27">
        <f t="shared" si="1"/>
        <v>35.05681587437537</v>
      </c>
      <c r="K12" s="27">
        <f t="shared" si="1"/>
        <v>666.0795016131318</v>
      </c>
    </row>
    <row r="13" spans="1:11" ht="15" customHeight="1">
      <c r="A13" s="28">
        <v>5</v>
      </c>
      <c r="B13" s="26"/>
      <c r="C13" s="26" t="s">
        <v>7</v>
      </c>
      <c r="D13" s="26" t="s">
        <v>333</v>
      </c>
      <c r="E13" s="27">
        <v>77.21154719969869</v>
      </c>
      <c r="F13" s="27">
        <v>154.0765511244378</v>
      </c>
      <c r="G13" s="27">
        <v>0</v>
      </c>
      <c r="H13" s="27">
        <v>322.4478064295673</v>
      </c>
      <c r="I13" s="27">
        <v>553.7359047537038</v>
      </c>
      <c r="J13" s="27">
        <v>46.54867883842997</v>
      </c>
      <c r="K13" s="27">
        <v>507.18722591527387</v>
      </c>
    </row>
    <row r="14" spans="1:11" ht="15" customHeight="1">
      <c r="A14" s="28"/>
      <c r="B14" s="26"/>
      <c r="C14" s="26"/>
      <c r="D14" s="26" t="s">
        <v>332</v>
      </c>
      <c r="E14" s="27">
        <v>2264.07016</v>
      </c>
      <c r="F14" s="27">
        <v>1.5121011938385103</v>
      </c>
      <c r="G14" s="27">
        <v>0</v>
      </c>
      <c r="H14" s="27">
        <v>219.628452271921</v>
      </c>
      <c r="I14" s="27">
        <v>2485.21071346576</v>
      </c>
      <c r="J14" s="27">
        <v>124.26053567328798</v>
      </c>
      <c r="K14" s="27">
        <v>2360.950177792472</v>
      </c>
    </row>
    <row r="15" spans="1:11" ht="15" customHeight="1">
      <c r="A15" s="28"/>
      <c r="B15" s="26"/>
      <c r="C15" s="26"/>
      <c r="D15" s="26" t="s">
        <v>342</v>
      </c>
      <c r="E15" s="27">
        <f>SUM(E13:E14)</f>
        <v>2341.2817071996988</v>
      </c>
      <c r="F15" s="27">
        <f aca="true" t="shared" si="2" ref="F15:K15">SUM(F13:F14)</f>
        <v>155.5886523182763</v>
      </c>
      <c r="G15" s="27">
        <f t="shared" si="2"/>
        <v>0</v>
      </c>
      <c r="H15" s="27">
        <f t="shared" si="2"/>
        <v>542.0762587014883</v>
      </c>
      <c r="I15" s="27">
        <f t="shared" si="2"/>
        <v>3038.9466182194637</v>
      </c>
      <c r="J15" s="27">
        <f t="shared" si="2"/>
        <v>170.80921451171795</v>
      </c>
      <c r="K15" s="27">
        <f t="shared" si="2"/>
        <v>2868.1374037077458</v>
      </c>
    </row>
    <row r="16" spans="1:11" ht="15" customHeight="1">
      <c r="A16" s="28">
        <v>6</v>
      </c>
      <c r="B16" s="26"/>
      <c r="C16" s="26" t="s">
        <v>8</v>
      </c>
      <c r="D16" s="26" t="s">
        <v>333</v>
      </c>
      <c r="E16" s="27">
        <v>382.0763936166113</v>
      </c>
      <c r="F16" s="27">
        <v>31.274763784653125</v>
      </c>
      <c r="G16" s="27">
        <v>0</v>
      </c>
      <c r="H16" s="27">
        <v>2625.3243235334585</v>
      </c>
      <c r="I16" s="27">
        <v>3038.675480934723</v>
      </c>
      <c r="J16" s="27">
        <v>151.93377404673637</v>
      </c>
      <c r="K16" s="27">
        <v>2886.7417068879868</v>
      </c>
    </row>
    <row r="17" spans="1:11" ht="15" customHeight="1">
      <c r="A17" s="28"/>
      <c r="B17" s="26"/>
      <c r="C17" s="26"/>
      <c r="D17" s="26" t="s">
        <v>332</v>
      </c>
      <c r="E17" s="27">
        <v>2829.1799920000003</v>
      </c>
      <c r="F17" s="27">
        <v>26.044775907061794</v>
      </c>
      <c r="G17" s="27">
        <v>0</v>
      </c>
      <c r="H17" s="27">
        <v>74.3589005714634</v>
      </c>
      <c r="I17" s="27">
        <v>2929.5836684785254</v>
      </c>
      <c r="J17" s="27">
        <v>146.47918342392626</v>
      </c>
      <c r="K17" s="27">
        <v>2783.104485054599</v>
      </c>
    </row>
    <row r="18" spans="1:11" ht="15" customHeight="1">
      <c r="A18" s="28"/>
      <c r="B18" s="26"/>
      <c r="C18" s="26"/>
      <c r="D18" s="26" t="s">
        <v>342</v>
      </c>
      <c r="E18" s="27">
        <f>SUM(E16:E17)</f>
        <v>3211.2563856166116</v>
      </c>
      <c r="F18" s="27">
        <f aca="true" t="shared" si="3" ref="F18:K18">SUM(F16:F17)</f>
        <v>57.31953969171492</v>
      </c>
      <c r="G18" s="27">
        <f t="shared" si="3"/>
        <v>0</v>
      </c>
      <c r="H18" s="27">
        <f t="shared" si="3"/>
        <v>2699.683224104922</v>
      </c>
      <c r="I18" s="27">
        <f t="shared" si="3"/>
        <v>5968.259149413248</v>
      </c>
      <c r="J18" s="27">
        <f t="shared" si="3"/>
        <v>298.4129574706626</v>
      </c>
      <c r="K18" s="27">
        <f t="shared" si="3"/>
        <v>5669.846191942586</v>
      </c>
    </row>
    <row r="19" spans="1:11" ht="15" customHeight="1">
      <c r="A19" s="28">
        <v>7</v>
      </c>
      <c r="B19" s="26"/>
      <c r="C19" s="26" t="s">
        <v>9</v>
      </c>
      <c r="D19" s="26" t="s">
        <v>333</v>
      </c>
      <c r="E19" s="27">
        <v>55.034412</v>
      </c>
      <c r="F19" s="27">
        <v>75.07524765970736</v>
      </c>
      <c r="G19" s="27">
        <v>0</v>
      </c>
      <c r="H19" s="27">
        <v>1289.2295304954796</v>
      </c>
      <c r="I19" s="27">
        <v>1419.339190155187</v>
      </c>
      <c r="J19" s="27">
        <v>70.96695950775937</v>
      </c>
      <c r="K19" s="27">
        <v>1348.3722306474276</v>
      </c>
    </row>
    <row r="20" spans="1:11" ht="15" customHeight="1">
      <c r="A20" s="28"/>
      <c r="B20" s="26"/>
      <c r="C20" s="26"/>
      <c r="D20" s="26" t="s">
        <v>332</v>
      </c>
      <c r="E20" s="27">
        <v>1568.152316325121</v>
      </c>
      <c r="F20" s="27">
        <v>4.397121494605436</v>
      </c>
      <c r="G20" s="27">
        <v>0</v>
      </c>
      <c r="H20" s="27">
        <v>43.276117622772986</v>
      </c>
      <c r="I20" s="27">
        <v>1615.8255554424995</v>
      </c>
      <c r="J20" s="27">
        <v>80.79127777212499</v>
      </c>
      <c r="K20" s="27">
        <v>1535.0342776703746</v>
      </c>
    </row>
    <row r="21" spans="1:11" ht="15" customHeight="1">
      <c r="A21" s="28"/>
      <c r="B21" s="26"/>
      <c r="C21" s="26"/>
      <c r="D21" s="26" t="s">
        <v>342</v>
      </c>
      <c r="E21" s="27">
        <f>SUM(E19:E20)</f>
        <v>1623.186728325121</v>
      </c>
      <c r="F21" s="27">
        <f aca="true" t="shared" si="4" ref="F21:K21">SUM(F19:F20)</f>
        <v>79.47236915431279</v>
      </c>
      <c r="G21" s="27">
        <f t="shared" si="4"/>
        <v>0</v>
      </c>
      <c r="H21" s="27">
        <f t="shared" si="4"/>
        <v>1332.5056481182526</v>
      </c>
      <c r="I21" s="27">
        <f t="shared" si="4"/>
        <v>3035.1647455976863</v>
      </c>
      <c r="J21" s="27">
        <f t="shared" si="4"/>
        <v>151.75823727988436</v>
      </c>
      <c r="K21" s="27">
        <f t="shared" si="4"/>
        <v>2883.406508317802</v>
      </c>
    </row>
    <row r="22" spans="1:11" ht="15" customHeight="1">
      <c r="A22" s="28">
        <v>8</v>
      </c>
      <c r="B22" s="26"/>
      <c r="C22" s="26" t="s">
        <v>10</v>
      </c>
      <c r="D22" s="26" t="s">
        <v>332</v>
      </c>
      <c r="E22" s="27">
        <v>1883.9268262759992</v>
      </c>
      <c r="F22" s="27">
        <v>1.720905317769131</v>
      </c>
      <c r="G22" s="27">
        <v>0</v>
      </c>
      <c r="H22" s="27">
        <v>236.82801759190738</v>
      </c>
      <c r="I22" s="27">
        <v>2122.475749185676</v>
      </c>
      <c r="J22" s="27">
        <v>106.12378745928376</v>
      </c>
      <c r="K22" s="27">
        <v>2016.3519617263921</v>
      </c>
    </row>
    <row r="23" spans="1:11" ht="15" customHeight="1">
      <c r="A23" s="28">
        <v>9</v>
      </c>
      <c r="B23" s="26"/>
      <c r="C23" s="26" t="s">
        <v>11</v>
      </c>
      <c r="D23" s="26" t="s">
        <v>333</v>
      </c>
      <c r="E23" s="27">
        <v>7.757819999999999</v>
      </c>
      <c r="F23" s="27">
        <v>6.0533664596273296</v>
      </c>
      <c r="G23" s="27">
        <v>0</v>
      </c>
      <c r="H23" s="27">
        <v>159.40053387575404</v>
      </c>
      <c r="I23" s="27">
        <v>173.21172033538136</v>
      </c>
      <c r="J23" s="27">
        <v>8.660586016769088</v>
      </c>
      <c r="K23" s="27">
        <v>164.55113431861227</v>
      </c>
    </row>
    <row r="24" spans="1:11" ht="15" customHeight="1">
      <c r="A24" s="28"/>
      <c r="B24" s="26"/>
      <c r="C24" s="26"/>
      <c r="D24" s="26" t="s">
        <v>332</v>
      </c>
      <c r="E24" s="27">
        <v>2214.60872</v>
      </c>
      <c r="F24" s="27">
        <v>0.3310463944768255</v>
      </c>
      <c r="G24" s="27">
        <v>0</v>
      </c>
      <c r="H24" s="27">
        <v>289.56748691506493</v>
      </c>
      <c r="I24" s="27">
        <v>2504.5072533095417</v>
      </c>
      <c r="J24" s="27">
        <v>125.22536266547709</v>
      </c>
      <c r="K24" s="27">
        <v>2379.281890644065</v>
      </c>
    </row>
    <row r="25" spans="1:11" ht="15" customHeight="1">
      <c r="A25" s="28"/>
      <c r="B25" s="26"/>
      <c r="C25" s="26"/>
      <c r="D25" s="26" t="s">
        <v>342</v>
      </c>
      <c r="E25" s="27">
        <f>SUM(E23:E24)</f>
        <v>2222.36654</v>
      </c>
      <c r="F25" s="27">
        <f aca="true" t="shared" si="5" ref="F25:K25">SUM(F23:F24)</f>
        <v>6.384412854104155</v>
      </c>
      <c r="G25" s="27">
        <f t="shared" si="5"/>
        <v>0</v>
      </c>
      <c r="H25" s="27">
        <f t="shared" si="5"/>
        <v>448.96802079081897</v>
      </c>
      <c r="I25" s="27">
        <f t="shared" si="5"/>
        <v>2677.718973644923</v>
      </c>
      <c r="J25" s="27">
        <f t="shared" si="5"/>
        <v>133.88594868224618</v>
      </c>
      <c r="K25" s="27">
        <f t="shared" si="5"/>
        <v>2543.833024962677</v>
      </c>
    </row>
    <row r="26" spans="1:11" ht="15" customHeight="1">
      <c r="A26" s="28">
        <v>10</v>
      </c>
      <c r="B26" s="26"/>
      <c r="C26" s="26" t="s">
        <v>12</v>
      </c>
      <c r="D26" s="26" t="s">
        <v>333</v>
      </c>
      <c r="E26" s="27">
        <v>187.76289927441576</v>
      </c>
      <c r="F26" s="27">
        <v>51.10622603890708</v>
      </c>
      <c r="G26" s="27">
        <v>0</v>
      </c>
      <c r="H26" s="27">
        <v>9916.33611799205</v>
      </c>
      <c r="I26" s="27">
        <v>10155.205243305372</v>
      </c>
      <c r="J26" s="27">
        <v>507.7602621652688</v>
      </c>
      <c r="K26" s="27">
        <v>9647.444981140103</v>
      </c>
    </row>
    <row r="27" spans="1:11" ht="15" customHeight="1">
      <c r="A27" s="28"/>
      <c r="B27" s="26"/>
      <c r="C27" s="26"/>
      <c r="D27" s="26" t="s">
        <v>332</v>
      </c>
      <c r="E27" s="27">
        <v>2152.973789173597</v>
      </c>
      <c r="F27" s="27">
        <v>3.625404440475325</v>
      </c>
      <c r="G27" s="27">
        <v>0</v>
      </c>
      <c r="H27" s="27">
        <v>332.0942186527115</v>
      </c>
      <c r="I27" s="27">
        <v>2488.693412266784</v>
      </c>
      <c r="J27" s="27">
        <v>124.4346706133392</v>
      </c>
      <c r="K27" s="27">
        <v>2364.2587416534448</v>
      </c>
    </row>
    <row r="28" spans="1:11" ht="15" customHeight="1">
      <c r="A28" s="28"/>
      <c r="B28" s="26"/>
      <c r="C28" s="26"/>
      <c r="D28" s="26" t="s">
        <v>342</v>
      </c>
      <c r="E28" s="27">
        <f>SUM(E26:E27)</f>
        <v>2340.736688448013</v>
      </c>
      <c r="F28" s="27">
        <f aca="true" t="shared" si="6" ref="F28:K28">SUM(F26:F27)</f>
        <v>54.7316304793824</v>
      </c>
      <c r="G28" s="27">
        <f t="shared" si="6"/>
        <v>0</v>
      </c>
      <c r="H28" s="27">
        <f t="shared" si="6"/>
        <v>10248.430336644762</v>
      </c>
      <c r="I28" s="27">
        <f t="shared" si="6"/>
        <v>12643.898655572157</v>
      </c>
      <c r="J28" s="27">
        <f t="shared" si="6"/>
        <v>632.194932778608</v>
      </c>
      <c r="K28" s="27">
        <f t="shared" si="6"/>
        <v>12011.703722793547</v>
      </c>
    </row>
    <row r="29" spans="1:11" ht="15" customHeight="1">
      <c r="A29" s="28">
        <v>11</v>
      </c>
      <c r="B29" s="26"/>
      <c r="C29" s="26" t="s">
        <v>13</v>
      </c>
      <c r="D29" s="26" t="s">
        <v>333</v>
      </c>
      <c r="E29" s="27">
        <v>25.603023999999998</v>
      </c>
      <c r="F29" s="27">
        <v>20.89708191755725</v>
      </c>
      <c r="G29" s="27">
        <v>0</v>
      </c>
      <c r="H29" s="27">
        <v>1525.8711218349915</v>
      </c>
      <c r="I29" s="27">
        <v>1572.3712277525487</v>
      </c>
      <c r="J29" s="27">
        <v>80.68711507179752</v>
      </c>
      <c r="K29" s="27">
        <v>1491.6841126807512</v>
      </c>
    </row>
    <row r="30" spans="1:11" ht="15" customHeight="1">
      <c r="A30" s="28"/>
      <c r="B30" s="26"/>
      <c r="C30" s="26"/>
      <c r="D30" s="26" t="s">
        <v>332</v>
      </c>
      <c r="E30" s="27">
        <v>1075.76234</v>
      </c>
      <c r="F30" s="27">
        <v>2.8097271264376302</v>
      </c>
      <c r="G30" s="27">
        <v>0</v>
      </c>
      <c r="H30" s="27">
        <v>56.48566751845881</v>
      </c>
      <c r="I30" s="27">
        <v>1135.0577346448963</v>
      </c>
      <c r="J30" s="27">
        <v>56.75288673224483</v>
      </c>
      <c r="K30" s="27">
        <v>1078.3048479126514</v>
      </c>
    </row>
    <row r="31" spans="1:11" ht="15" customHeight="1">
      <c r="A31" s="28"/>
      <c r="B31" s="26"/>
      <c r="C31" s="26"/>
      <c r="D31" s="26" t="s">
        <v>342</v>
      </c>
      <c r="E31" s="27">
        <f>SUM(E29:E30)</f>
        <v>1101.365364</v>
      </c>
      <c r="F31" s="27">
        <f aca="true" t="shared" si="7" ref="F31:K31">SUM(F29:F30)</f>
        <v>23.70680904399488</v>
      </c>
      <c r="G31" s="27">
        <f t="shared" si="7"/>
        <v>0</v>
      </c>
      <c r="H31" s="27">
        <f t="shared" si="7"/>
        <v>1582.3567893534503</v>
      </c>
      <c r="I31" s="27">
        <f t="shared" si="7"/>
        <v>2707.428962397445</v>
      </c>
      <c r="J31" s="27">
        <f t="shared" si="7"/>
        <v>137.44000180404237</v>
      </c>
      <c r="K31" s="27">
        <f t="shared" si="7"/>
        <v>2569.9889605934027</v>
      </c>
    </row>
    <row r="32" spans="1:11" ht="15" customHeight="1">
      <c r="A32" s="28">
        <v>12</v>
      </c>
      <c r="B32" s="26"/>
      <c r="C32" s="26" t="s">
        <v>14</v>
      </c>
      <c r="D32" s="26" t="s">
        <v>332</v>
      </c>
      <c r="E32" s="27">
        <v>799.453152</v>
      </c>
      <c r="F32" s="27">
        <v>0.0057339467053523704</v>
      </c>
      <c r="G32" s="27">
        <v>0</v>
      </c>
      <c r="H32" s="27">
        <v>62.920127206717346</v>
      </c>
      <c r="I32" s="27">
        <v>862.3790131534228</v>
      </c>
      <c r="J32" s="27">
        <v>43.118950657671135</v>
      </c>
      <c r="K32" s="27">
        <v>819.2600624957516</v>
      </c>
    </row>
    <row r="33" spans="1:11" ht="15" customHeight="1">
      <c r="A33" s="28">
        <v>13</v>
      </c>
      <c r="B33" s="26"/>
      <c r="C33" s="26" t="s">
        <v>15</v>
      </c>
      <c r="D33" s="26" t="s">
        <v>333</v>
      </c>
      <c r="E33" s="27">
        <v>10.677736</v>
      </c>
      <c r="F33" s="27">
        <v>15.611943524200989</v>
      </c>
      <c r="G33" s="27">
        <v>0</v>
      </c>
      <c r="H33" s="27">
        <v>61.78711608806829</v>
      </c>
      <c r="I33" s="27">
        <v>88.07679561226928</v>
      </c>
      <c r="J33" s="27">
        <v>8.424736267820284</v>
      </c>
      <c r="K33" s="27">
        <v>79.652059344449</v>
      </c>
    </row>
    <row r="34" spans="1:11" ht="15" customHeight="1">
      <c r="A34" s="28"/>
      <c r="B34" s="26"/>
      <c r="C34" s="26"/>
      <c r="D34" s="26" t="s">
        <v>332</v>
      </c>
      <c r="E34" s="27">
        <v>668.9365439999999</v>
      </c>
      <c r="F34" s="27">
        <v>2.3653003476461283</v>
      </c>
      <c r="G34" s="27">
        <v>0</v>
      </c>
      <c r="H34" s="27">
        <v>14.748848052937966</v>
      </c>
      <c r="I34" s="27">
        <v>686.050692400584</v>
      </c>
      <c r="J34" s="27">
        <v>34.302534620029206</v>
      </c>
      <c r="K34" s="27">
        <v>651.7481577805548</v>
      </c>
    </row>
    <row r="35" spans="1:11" ht="15" customHeight="1">
      <c r="A35" s="28"/>
      <c r="B35" s="26"/>
      <c r="C35" s="26"/>
      <c r="D35" s="26" t="s">
        <v>342</v>
      </c>
      <c r="E35" s="27">
        <f>SUM(E33:E34)</f>
        <v>679.6142799999999</v>
      </c>
      <c r="F35" s="27">
        <f aca="true" t="shared" si="8" ref="F35:K35">SUM(F33:F34)</f>
        <v>17.977243871847115</v>
      </c>
      <c r="G35" s="27">
        <f t="shared" si="8"/>
        <v>0</v>
      </c>
      <c r="H35" s="27">
        <f t="shared" si="8"/>
        <v>76.53596414100625</v>
      </c>
      <c r="I35" s="27">
        <f t="shared" si="8"/>
        <v>774.1274880128533</v>
      </c>
      <c r="J35" s="27">
        <f t="shared" si="8"/>
        <v>42.72727088784949</v>
      </c>
      <c r="K35" s="27">
        <f t="shared" si="8"/>
        <v>731.4002171250038</v>
      </c>
    </row>
    <row r="36" spans="1:11" ht="15" customHeight="1">
      <c r="A36" s="28"/>
      <c r="B36" s="26"/>
      <c r="C36" s="40" t="s">
        <v>379</v>
      </c>
      <c r="D36" s="40" t="s">
        <v>333</v>
      </c>
      <c r="E36" s="41">
        <f>E5+E6+E7+E10+E13+E16+E19+E23+E26+E29+E33</f>
        <v>2241.4095422060263</v>
      </c>
      <c r="F36" s="41">
        <f aca="true" t="shared" si="9" ref="F36:K36">F5+F6+F7+F10+F13+F16+F19+F23+F26+F29+F33</f>
        <v>395.3226943007842</v>
      </c>
      <c r="G36" s="41">
        <f t="shared" si="9"/>
        <v>0</v>
      </c>
      <c r="H36" s="41">
        <f t="shared" si="9"/>
        <v>16432.435767731917</v>
      </c>
      <c r="I36" s="41">
        <f t="shared" si="9"/>
        <v>19069.168004238723</v>
      </c>
      <c r="J36" s="41">
        <f t="shared" si="9"/>
        <v>978.4097339840586</v>
      </c>
      <c r="K36" s="41">
        <f t="shared" si="9"/>
        <v>18090.758270254664</v>
      </c>
    </row>
    <row r="37" spans="1:11" ht="15" customHeight="1">
      <c r="A37" s="28"/>
      <c r="B37" s="26"/>
      <c r="C37" s="40"/>
      <c r="D37" s="40" t="s">
        <v>332</v>
      </c>
      <c r="E37" s="41">
        <f>E8+E11+E14+E17+E20+E22+E24+E27+E30+E32+E34</f>
        <v>17157.97425577472</v>
      </c>
      <c r="F37" s="41">
        <f aca="true" t="shared" si="10" ref="F37:K37">F8+F11+F14+F17+F20+F22+F24+F27+F30+F32+F34</f>
        <v>104.95031129921587</v>
      </c>
      <c r="G37" s="41">
        <f t="shared" si="10"/>
        <v>0</v>
      </c>
      <c r="H37" s="41">
        <f t="shared" si="10"/>
        <v>1457.62773248308</v>
      </c>
      <c r="I37" s="41">
        <f t="shared" si="10"/>
        <v>18720.552299557014</v>
      </c>
      <c r="J37" s="41">
        <f t="shared" si="10"/>
        <v>936.0276149778507</v>
      </c>
      <c r="K37" s="41">
        <f t="shared" si="10"/>
        <v>17784.524684579163</v>
      </c>
    </row>
    <row r="38" spans="1:11" ht="15" customHeight="1">
      <c r="A38" s="28"/>
      <c r="B38" s="26"/>
      <c r="C38" s="40"/>
      <c r="D38" s="40" t="s">
        <v>342</v>
      </c>
      <c r="E38" s="41">
        <f>SUM(E36:E37)</f>
        <v>19399.383797980747</v>
      </c>
      <c r="F38" s="41">
        <f aca="true" t="shared" si="11" ref="F38:K38">SUM(F36:F37)</f>
        <v>500.27300560000003</v>
      </c>
      <c r="G38" s="41">
        <f t="shared" si="11"/>
        <v>0</v>
      </c>
      <c r="H38" s="41">
        <f t="shared" si="11"/>
        <v>17890.063500214997</v>
      </c>
      <c r="I38" s="41">
        <f t="shared" si="11"/>
        <v>37789.72030379574</v>
      </c>
      <c r="J38" s="41">
        <f t="shared" si="11"/>
        <v>1914.4373489619093</v>
      </c>
      <c r="K38" s="41">
        <f t="shared" si="11"/>
        <v>35875.28295483383</v>
      </c>
    </row>
    <row r="39" spans="1:11" ht="15" customHeight="1">
      <c r="A39" s="28"/>
      <c r="B39" s="26"/>
      <c r="C39" s="26"/>
      <c r="D39" s="26"/>
      <c r="E39" s="27"/>
      <c r="F39" s="27"/>
      <c r="G39" s="27"/>
      <c r="H39" s="27"/>
      <c r="I39" s="27"/>
      <c r="J39" s="27"/>
      <c r="K39" s="27"/>
    </row>
    <row r="40" spans="1:11" ht="15" customHeight="1">
      <c r="A40" s="28">
        <v>14</v>
      </c>
      <c r="B40" s="26" t="s">
        <v>16</v>
      </c>
      <c r="C40" s="26" t="s">
        <v>17</v>
      </c>
      <c r="D40" s="26" t="s">
        <v>333</v>
      </c>
      <c r="E40" s="27">
        <v>13.2667</v>
      </c>
      <c r="F40" s="27">
        <v>5.321533507964602</v>
      </c>
      <c r="G40" s="27">
        <v>0</v>
      </c>
      <c r="H40" s="27">
        <v>79.49025015206713</v>
      </c>
      <c r="I40" s="27">
        <v>98.07848366003174</v>
      </c>
      <c r="J40" s="27">
        <v>5.761496996867683</v>
      </c>
      <c r="K40" s="27">
        <v>92.31698666316406</v>
      </c>
    </row>
    <row r="41" spans="1:11" ht="15" customHeight="1">
      <c r="A41" s="28"/>
      <c r="B41" s="26"/>
      <c r="C41" s="26"/>
      <c r="D41" s="26" t="s">
        <v>332</v>
      </c>
      <c r="E41" s="27">
        <v>1551.3738520000002</v>
      </c>
      <c r="F41" s="27">
        <v>12.778909701072227</v>
      </c>
      <c r="G41" s="27">
        <v>0</v>
      </c>
      <c r="H41" s="27">
        <v>255.3257836801727</v>
      </c>
      <c r="I41" s="27">
        <v>1819.478545381245</v>
      </c>
      <c r="J41" s="27">
        <v>90.97392726906224</v>
      </c>
      <c r="K41" s="27">
        <v>1728.504618112183</v>
      </c>
    </row>
    <row r="42" spans="1:11" ht="15" customHeight="1">
      <c r="A42" s="28"/>
      <c r="B42" s="26"/>
      <c r="C42" s="26"/>
      <c r="D42" s="26" t="s">
        <v>342</v>
      </c>
      <c r="E42" s="27">
        <f>SUM(E40:E41)</f>
        <v>1564.640552</v>
      </c>
      <c r="F42" s="27">
        <f aca="true" t="shared" si="12" ref="F42:K42">SUM(F40:F41)</f>
        <v>18.10044320903683</v>
      </c>
      <c r="G42" s="27">
        <f t="shared" si="12"/>
        <v>0</v>
      </c>
      <c r="H42" s="27">
        <f t="shared" si="12"/>
        <v>334.81603383223984</v>
      </c>
      <c r="I42" s="27">
        <f t="shared" si="12"/>
        <v>1917.5570290412768</v>
      </c>
      <c r="J42" s="27">
        <f t="shared" si="12"/>
        <v>96.73542426592992</v>
      </c>
      <c r="K42" s="27">
        <f t="shared" si="12"/>
        <v>1820.821604775347</v>
      </c>
    </row>
    <row r="43" spans="1:11" ht="15" customHeight="1">
      <c r="A43" s="28">
        <v>15</v>
      </c>
      <c r="B43" s="26"/>
      <c r="C43" s="26" t="s">
        <v>18</v>
      </c>
      <c r="D43" s="26" t="s">
        <v>333</v>
      </c>
      <c r="E43" s="27">
        <v>17.984768</v>
      </c>
      <c r="F43" s="27">
        <v>12.880981824884794</v>
      </c>
      <c r="G43" s="27">
        <v>0</v>
      </c>
      <c r="H43" s="27">
        <v>35.78969274580106</v>
      </c>
      <c r="I43" s="27">
        <v>66.65544257068586</v>
      </c>
      <c r="J43" s="27">
        <v>6.003837060746671</v>
      </c>
      <c r="K43" s="27">
        <v>60.651605509939195</v>
      </c>
    </row>
    <row r="44" spans="1:11" ht="15" customHeight="1">
      <c r="A44" s="28"/>
      <c r="B44" s="26"/>
      <c r="C44" s="26"/>
      <c r="D44" s="26" t="s">
        <v>332</v>
      </c>
      <c r="E44" s="27">
        <v>1459.8835920000001</v>
      </c>
      <c r="F44" s="27">
        <v>32.000277894563744</v>
      </c>
      <c r="G44" s="27">
        <v>0</v>
      </c>
      <c r="H44" s="27">
        <v>256.6711500912109</v>
      </c>
      <c r="I44" s="27">
        <v>1748.5550199857748</v>
      </c>
      <c r="J44" s="27">
        <v>87.42775099928873</v>
      </c>
      <c r="K44" s="27">
        <v>1661.1272689864861</v>
      </c>
    </row>
    <row r="45" spans="1:11" ht="15" customHeight="1">
      <c r="A45" s="28"/>
      <c r="B45" s="26"/>
      <c r="C45" s="26"/>
      <c r="D45" s="26" t="s">
        <v>342</v>
      </c>
      <c r="E45" s="27">
        <f>SUM(E43:E44)</f>
        <v>1477.8683600000002</v>
      </c>
      <c r="F45" s="27">
        <f aca="true" t="shared" si="13" ref="F45:K45">SUM(F43:F44)</f>
        <v>44.881259719448536</v>
      </c>
      <c r="G45" s="27">
        <f t="shared" si="13"/>
        <v>0</v>
      </c>
      <c r="H45" s="27">
        <f t="shared" si="13"/>
        <v>292.46084283701197</v>
      </c>
      <c r="I45" s="27">
        <f t="shared" si="13"/>
        <v>1815.2104625564607</v>
      </c>
      <c r="J45" s="27">
        <f t="shared" si="13"/>
        <v>93.43158806003541</v>
      </c>
      <c r="K45" s="27">
        <f t="shared" si="13"/>
        <v>1721.7788744964253</v>
      </c>
    </row>
    <row r="46" spans="1:11" ht="15" customHeight="1">
      <c r="A46" s="28">
        <v>16</v>
      </c>
      <c r="B46" s="26"/>
      <c r="C46" s="26" t="s">
        <v>19</v>
      </c>
      <c r="D46" s="26" t="s">
        <v>333</v>
      </c>
      <c r="E46" s="27">
        <v>3.4644959999999996</v>
      </c>
      <c r="F46" s="27">
        <v>2.7846441290322583</v>
      </c>
      <c r="G46" s="27">
        <v>0</v>
      </c>
      <c r="H46" s="27">
        <v>9.190694451812357</v>
      </c>
      <c r="I46" s="27">
        <v>15.439834580844614</v>
      </c>
      <c r="J46" s="27">
        <v>0.7719917290422289</v>
      </c>
      <c r="K46" s="27">
        <v>14.667842851802385</v>
      </c>
    </row>
    <row r="47" spans="1:11" ht="15" customHeight="1">
      <c r="A47" s="28"/>
      <c r="B47" s="26"/>
      <c r="C47" s="26"/>
      <c r="D47" s="26" t="s">
        <v>332</v>
      </c>
      <c r="E47" s="27">
        <v>332.36145600000003</v>
      </c>
      <c r="F47" s="27">
        <v>11.170000088758007</v>
      </c>
      <c r="G47" s="27">
        <v>0</v>
      </c>
      <c r="H47" s="27">
        <v>57.87252352345206</v>
      </c>
      <c r="I47" s="27">
        <v>401.4039796122101</v>
      </c>
      <c r="J47" s="27">
        <v>20.070198980610506</v>
      </c>
      <c r="K47" s="27">
        <v>381.3337806315996</v>
      </c>
    </row>
    <row r="48" spans="1:11" ht="15" customHeight="1">
      <c r="A48" s="28"/>
      <c r="B48" s="26"/>
      <c r="C48" s="26"/>
      <c r="D48" s="26" t="s">
        <v>342</v>
      </c>
      <c r="E48" s="27">
        <f>SUM(E46:E47)</f>
        <v>335.82595200000003</v>
      </c>
      <c r="F48" s="27">
        <f aca="true" t="shared" si="14" ref="F48:K48">SUM(F46:F47)</f>
        <v>13.954644217790266</v>
      </c>
      <c r="G48" s="27">
        <f t="shared" si="14"/>
        <v>0</v>
      </c>
      <c r="H48" s="27">
        <f t="shared" si="14"/>
        <v>67.06321797526442</v>
      </c>
      <c r="I48" s="27">
        <f t="shared" si="14"/>
        <v>416.8438141930547</v>
      </c>
      <c r="J48" s="27">
        <f t="shared" si="14"/>
        <v>20.842190709652733</v>
      </c>
      <c r="K48" s="27">
        <f t="shared" si="14"/>
        <v>396.001623483402</v>
      </c>
    </row>
    <row r="49" spans="1:11" ht="15" customHeight="1">
      <c r="A49" s="28">
        <v>17</v>
      </c>
      <c r="B49" s="26"/>
      <c r="C49" s="26" t="s">
        <v>20</v>
      </c>
      <c r="D49" s="26" t="s">
        <v>333</v>
      </c>
      <c r="E49" s="27">
        <v>65.89464</v>
      </c>
      <c r="F49" s="27">
        <v>20.383532000000002</v>
      </c>
      <c r="G49" s="27">
        <v>0</v>
      </c>
      <c r="H49" s="27">
        <v>209.148482392613</v>
      </c>
      <c r="I49" s="27">
        <v>295.426654392613</v>
      </c>
      <c r="J49" s="27">
        <v>18.38265293249492</v>
      </c>
      <c r="K49" s="27">
        <v>277.04400146011807</v>
      </c>
    </row>
    <row r="50" spans="1:11" ht="15" customHeight="1">
      <c r="A50" s="28"/>
      <c r="B50" s="26"/>
      <c r="C50" s="26"/>
      <c r="D50" s="26" t="s">
        <v>332</v>
      </c>
      <c r="E50" s="27">
        <v>944.97852</v>
      </c>
      <c r="F50" s="27">
        <v>93.10650400000002</v>
      </c>
      <c r="G50" s="27">
        <v>0</v>
      </c>
      <c r="H50" s="27">
        <v>144.239248</v>
      </c>
      <c r="I50" s="27">
        <v>1182.324272</v>
      </c>
      <c r="J50" s="27">
        <v>59.1162136</v>
      </c>
      <c r="K50" s="27">
        <v>1123.2080584</v>
      </c>
    </row>
    <row r="51" spans="1:11" ht="15" customHeight="1">
      <c r="A51" s="28"/>
      <c r="B51" s="26"/>
      <c r="C51" s="26"/>
      <c r="D51" s="26" t="s">
        <v>342</v>
      </c>
      <c r="E51" s="27">
        <f>SUM(E49:E50)</f>
        <v>1010.87316</v>
      </c>
      <c r="F51" s="27">
        <f aca="true" t="shared" si="15" ref="F51:K51">SUM(F49:F50)</f>
        <v>113.49003600000002</v>
      </c>
      <c r="G51" s="27">
        <f t="shared" si="15"/>
        <v>0</v>
      </c>
      <c r="H51" s="27">
        <f t="shared" si="15"/>
        <v>353.387730392613</v>
      </c>
      <c r="I51" s="27">
        <f t="shared" si="15"/>
        <v>1477.750926392613</v>
      </c>
      <c r="J51" s="27">
        <f t="shared" si="15"/>
        <v>77.49886653249493</v>
      </c>
      <c r="K51" s="27">
        <f t="shared" si="15"/>
        <v>1400.2520598601182</v>
      </c>
    </row>
    <row r="52" spans="1:11" ht="15" customHeight="1">
      <c r="A52" s="28">
        <v>18</v>
      </c>
      <c r="B52" s="26"/>
      <c r="C52" s="26" t="s">
        <v>21</v>
      </c>
      <c r="D52" s="26" t="s">
        <v>333</v>
      </c>
      <c r="E52" s="27">
        <v>31.513944</v>
      </c>
      <c r="F52" s="27">
        <v>29.133312466669388</v>
      </c>
      <c r="G52" s="27">
        <v>0</v>
      </c>
      <c r="H52" s="27">
        <v>74.50212650827119</v>
      </c>
      <c r="I52" s="27">
        <v>135.14938297494058</v>
      </c>
      <c r="J52" s="27">
        <v>8.588895835986476</v>
      </c>
      <c r="K52" s="27">
        <v>126.5604871389541</v>
      </c>
    </row>
    <row r="53" spans="1:11" ht="15" customHeight="1">
      <c r="A53" s="28"/>
      <c r="B53" s="26"/>
      <c r="C53" s="26"/>
      <c r="D53" s="26" t="s">
        <v>332</v>
      </c>
      <c r="E53" s="27">
        <v>868.4409679999999</v>
      </c>
      <c r="F53" s="27">
        <v>69.34969259117024</v>
      </c>
      <c r="G53" s="27">
        <v>0</v>
      </c>
      <c r="H53" s="27">
        <v>121.9642422646445</v>
      </c>
      <c r="I53" s="27">
        <v>1059.7549028558146</v>
      </c>
      <c r="J53" s="27">
        <v>52.987745142790736</v>
      </c>
      <c r="K53" s="27">
        <v>1006.767157713024</v>
      </c>
    </row>
    <row r="54" spans="1:11" ht="15" customHeight="1">
      <c r="A54" s="28"/>
      <c r="B54" s="26"/>
      <c r="C54" s="26"/>
      <c r="D54" s="26" t="s">
        <v>342</v>
      </c>
      <c r="E54" s="27">
        <f>SUM(E52:E53)</f>
        <v>899.9549119999999</v>
      </c>
      <c r="F54" s="27">
        <f aca="true" t="shared" si="16" ref="F54:K54">SUM(F52:F53)</f>
        <v>98.48300505783962</v>
      </c>
      <c r="G54" s="27">
        <f t="shared" si="16"/>
        <v>0</v>
      </c>
      <c r="H54" s="27">
        <f t="shared" si="16"/>
        <v>196.4663687729157</v>
      </c>
      <c r="I54" s="27">
        <f t="shared" si="16"/>
        <v>1194.9042858307553</v>
      </c>
      <c r="J54" s="27">
        <f t="shared" si="16"/>
        <v>61.57664097877721</v>
      </c>
      <c r="K54" s="27">
        <f t="shared" si="16"/>
        <v>1133.327644851978</v>
      </c>
    </row>
    <row r="55" spans="1:11" ht="15" customHeight="1">
      <c r="A55" s="28">
        <v>19</v>
      </c>
      <c r="B55" s="26"/>
      <c r="C55" s="26" t="s">
        <v>22</v>
      </c>
      <c r="D55" s="26" t="s">
        <v>333</v>
      </c>
      <c r="E55" s="27">
        <v>18.510494</v>
      </c>
      <c r="F55" s="27">
        <v>18.792937260829497</v>
      </c>
      <c r="G55" s="27">
        <v>0</v>
      </c>
      <c r="H55" s="27">
        <v>39.011423507988106</v>
      </c>
      <c r="I55" s="27">
        <v>76.31485476881761</v>
      </c>
      <c r="J55" s="27">
        <v>5.581761329707497</v>
      </c>
      <c r="K55" s="27">
        <v>70.73309343911012</v>
      </c>
    </row>
    <row r="56" spans="1:11" ht="15" customHeight="1">
      <c r="A56" s="28"/>
      <c r="B56" s="26"/>
      <c r="C56" s="26"/>
      <c r="D56" s="26" t="s">
        <v>332</v>
      </c>
      <c r="E56" s="27">
        <v>597.178352</v>
      </c>
      <c r="F56" s="27">
        <v>31.757067273703758</v>
      </c>
      <c r="G56" s="27">
        <v>0</v>
      </c>
      <c r="H56" s="27">
        <v>70.82556690447927</v>
      </c>
      <c r="I56" s="27">
        <v>699.7609861781831</v>
      </c>
      <c r="J56" s="27">
        <v>34.988049308909154</v>
      </c>
      <c r="K56" s="27">
        <v>664.772936869274</v>
      </c>
    </row>
    <row r="57" spans="1:11" ht="15" customHeight="1">
      <c r="A57" s="28"/>
      <c r="B57" s="26"/>
      <c r="C57" s="26"/>
      <c r="D57" s="26" t="s">
        <v>342</v>
      </c>
      <c r="E57" s="27">
        <f>SUM(E55:E56)</f>
        <v>615.688846</v>
      </c>
      <c r="F57" s="27">
        <f aca="true" t="shared" si="17" ref="F57:K57">SUM(F55:F56)</f>
        <v>50.55000453453326</v>
      </c>
      <c r="G57" s="27">
        <f t="shared" si="17"/>
        <v>0</v>
      </c>
      <c r="H57" s="27">
        <f t="shared" si="17"/>
        <v>109.83699041246737</v>
      </c>
      <c r="I57" s="27">
        <f t="shared" si="17"/>
        <v>776.0758409470006</v>
      </c>
      <c r="J57" s="27">
        <f t="shared" si="17"/>
        <v>40.56981063861665</v>
      </c>
      <c r="K57" s="27">
        <f t="shared" si="17"/>
        <v>735.5060303083841</v>
      </c>
    </row>
    <row r="58" spans="1:11" ht="15" customHeight="1">
      <c r="A58" s="28">
        <v>20</v>
      </c>
      <c r="B58" s="26"/>
      <c r="C58" s="26" t="s">
        <v>23</v>
      </c>
      <c r="D58" s="26" t="s">
        <v>333</v>
      </c>
      <c r="E58" s="27">
        <v>23.60572</v>
      </c>
      <c r="F58" s="27">
        <v>18.480201515044246</v>
      </c>
      <c r="G58" s="27">
        <v>0</v>
      </c>
      <c r="H58" s="27">
        <v>89.50050128483649</v>
      </c>
      <c r="I58" s="27">
        <v>131.58642279988072</v>
      </c>
      <c r="J58" s="27">
        <v>9.079363919400283</v>
      </c>
      <c r="K58" s="27">
        <v>122.50705888048044</v>
      </c>
    </row>
    <row r="59" spans="1:11" ht="15" customHeight="1">
      <c r="A59" s="28"/>
      <c r="B59" s="26"/>
      <c r="C59" s="26"/>
      <c r="D59" s="26" t="s">
        <v>332</v>
      </c>
      <c r="E59" s="27">
        <v>693.610976</v>
      </c>
      <c r="F59" s="27">
        <v>18.40539831464874</v>
      </c>
      <c r="G59" s="27">
        <v>0</v>
      </c>
      <c r="H59" s="27">
        <v>62.418247215518385</v>
      </c>
      <c r="I59" s="27">
        <v>774.4346215301672</v>
      </c>
      <c r="J59" s="27">
        <v>38.721731076508355</v>
      </c>
      <c r="K59" s="27">
        <v>735.7128904536588</v>
      </c>
    </row>
    <row r="60" spans="1:11" ht="15" customHeight="1">
      <c r="A60" s="28"/>
      <c r="B60" s="26"/>
      <c r="C60" s="26"/>
      <c r="D60" s="26" t="s">
        <v>342</v>
      </c>
      <c r="E60" s="27">
        <f>SUM(E58:E59)</f>
        <v>717.2166960000001</v>
      </c>
      <c r="F60" s="27">
        <f aca="true" t="shared" si="18" ref="F60:K60">SUM(F58:F59)</f>
        <v>36.885599829692985</v>
      </c>
      <c r="G60" s="27">
        <f t="shared" si="18"/>
        <v>0</v>
      </c>
      <c r="H60" s="27">
        <f t="shared" si="18"/>
        <v>151.91874850035487</v>
      </c>
      <c r="I60" s="27">
        <f t="shared" si="18"/>
        <v>906.021044330048</v>
      </c>
      <c r="J60" s="27">
        <f t="shared" si="18"/>
        <v>47.80109499590864</v>
      </c>
      <c r="K60" s="27">
        <f t="shared" si="18"/>
        <v>858.2199493341393</v>
      </c>
    </row>
    <row r="61" spans="1:11" ht="15" customHeight="1">
      <c r="A61" s="28">
        <v>21</v>
      </c>
      <c r="B61" s="26"/>
      <c r="C61" s="26" t="s">
        <v>24</v>
      </c>
      <c r="D61" s="26" t="s">
        <v>333</v>
      </c>
      <c r="E61" s="27">
        <v>21.589143999999997</v>
      </c>
      <c r="F61" s="27">
        <v>16.4886490328198</v>
      </c>
      <c r="G61" s="27">
        <v>0</v>
      </c>
      <c r="H61" s="27">
        <v>69.52213546744561</v>
      </c>
      <c r="I61" s="27">
        <v>107.5999285002654</v>
      </c>
      <c r="J61" s="27">
        <v>7.91511148903636</v>
      </c>
      <c r="K61" s="27">
        <v>99.68481701122904</v>
      </c>
    </row>
    <row r="62" spans="1:11" ht="15" customHeight="1">
      <c r="A62" s="28"/>
      <c r="B62" s="26"/>
      <c r="C62" s="26"/>
      <c r="D62" s="26" t="s">
        <v>332</v>
      </c>
      <c r="E62" s="27">
        <v>832.8486118736841</v>
      </c>
      <c r="F62" s="27">
        <v>12.155673157844284</v>
      </c>
      <c r="G62" s="27">
        <v>0</v>
      </c>
      <c r="H62" s="27">
        <v>81.003980544673</v>
      </c>
      <c r="I62" s="27">
        <v>926.0082655762014</v>
      </c>
      <c r="J62" s="27">
        <v>46.30041327881006</v>
      </c>
      <c r="K62" s="27">
        <v>879.7078522973914</v>
      </c>
    </row>
    <row r="63" spans="1:11" ht="15" customHeight="1">
      <c r="A63" s="28"/>
      <c r="B63" s="26"/>
      <c r="C63" s="26"/>
      <c r="D63" s="26" t="s">
        <v>342</v>
      </c>
      <c r="E63" s="27">
        <f>SUM(E61:E62)</f>
        <v>854.4377558736842</v>
      </c>
      <c r="F63" s="27">
        <f aca="true" t="shared" si="19" ref="F63:K63">SUM(F61:F62)</f>
        <v>28.644322190664084</v>
      </c>
      <c r="G63" s="27">
        <f t="shared" si="19"/>
        <v>0</v>
      </c>
      <c r="H63" s="27">
        <f t="shared" si="19"/>
        <v>150.52611601211862</v>
      </c>
      <c r="I63" s="27">
        <f t="shared" si="19"/>
        <v>1033.6081940764668</v>
      </c>
      <c r="J63" s="27">
        <f t="shared" si="19"/>
        <v>54.215524767846425</v>
      </c>
      <c r="K63" s="27">
        <f t="shared" si="19"/>
        <v>979.3926693086204</v>
      </c>
    </row>
    <row r="64" spans="1:11" ht="15" customHeight="1">
      <c r="A64" s="28">
        <v>22</v>
      </c>
      <c r="B64" s="26"/>
      <c r="C64" s="26" t="s">
        <v>25</v>
      </c>
      <c r="D64" s="26" t="s">
        <v>333</v>
      </c>
      <c r="E64" s="27">
        <v>65.56348520294397</v>
      </c>
      <c r="F64" s="27">
        <v>10.122422860838642</v>
      </c>
      <c r="G64" s="27">
        <v>0</v>
      </c>
      <c r="H64" s="27">
        <v>453.71978142903845</v>
      </c>
      <c r="I64" s="27">
        <v>529.405689492821</v>
      </c>
      <c r="J64" s="27">
        <v>27.72757343056338</v>
      </c>
      <c r="K64" s="27">
        <v>501.67811606225763</v>
      </c>
    </row>
    <row r="65" spans="1:11" ht="15" customHeight="1">
      <c r="A65" s="28"/>
      <c r="B65" s="26"/>
      <c r="C65" s="26"/>
      <c r="D65" s="26" t="s">
        <v>332</v>
      </c>
      <c r="E65" s="27">
        <v>1127.2294089386414</v>
      </c>
      <c r="F65" s="27">
        <v>27.668454126809834</v>
      </c>
      <c r="G65" s="27">
        <v>0</v>
      </c>
      <c r="H65" s="27">
        <v>106.54439819084484</v>
      </c>
      <c r="I65" s="27">
        <v>1261.4422612562962</v>
      </c>
      <c r="J65" s="27">
        <v>63.07211306281481</v>
      </c>
      <c r="K65" s="27">
        <v>1198.3701481934813</v>
      </c>
    </row>
    <row r="66" spans="1:11" ht="15" customHeight="1">
      <c r="A66" s="28"/>
      <c r="B66" s="26"/>
      <c r="C66" s="26"/>
      <c r="D66" s="26" t="s">
        <v>342</v>
      </c>
      <c r="E66" s="27">
        <f>SUM(E64:E65)</f>
        <v>1192.7928941415853</v>
      </c>
      <c r="F66" s="27">
        <f aca="true" t="shared" si="20" ref="F66:K66">SUM(F64:F65)</f>
        <v>37.790876987648474</v>
      </c>
      <c r="G66" s="27">
        <f t="shared" si="20"/>
        <v>0</v>
      </c>
      <c r="H66" s="27">
        <f t="shared" si="20"/>
        <v>560.2641796198833</v>
      </c>
      <c r="I66" s="27">
        <f t="shared" si="20"/>
        <v>1790.8479507491172</v>
      </c>
      <c r="J66" s="27">
        <f t="shared" si="20"/>
        <v>90.79968649337819</v>
      </c>
      <c r="K66" s="27">
        <f t="shared" si="20"/>
        <v>1700.048264255739</v>
      </c>
    </row>
    <row r="67" spans="1:11" ht="15" customHeight="1">
      <c r="A67" s="28">
        <v>23</v>
      </c>
      <c r="B67" s="26"/>
      <c r="C67" s="26" t="s">
        <v>26</v>
      </c>
      <c r="D67" s="26" t="s">
        <v>333</v>
      </c>
      <c r="E67" s="27">
        <v>160.6278813202262</v>
      </c>
      <c r="F67" s="27">
        <v>10.018106467605168</v>
      </c>
      <c r="G67" s="27">
        <v>0</v>
      </c>
      <c r="H67" s="27">
        <v>303.4076065956045</v>
      </c>
      <c r="I67" s="27">
        <v>474.0535943834359</v>
      </c>
      <c r="J67" s="27">
        <v>23.702679719171805</v>
      </c>
      <c r="K67" s="27">
        <v>450.3509146642641</v>
      </c>
    </row>
    <row r="68" spans="1:11" ht="15" customHeight="1">
      <c r="A68" s="28"/>
      <c r="B68" s="26"/>
      <c r="C68" s="26"/>
      <c r="D68" s="26" t="s">
        <v>332</v>
      </c>
      <c r="E68" s="27">
        <v>1755.8250542915277</v>
      </c>
      <c r="F68" s="27">
        <v>91.08537592077057</v>
      </c>
      <c r="G68" s="27">
        <v>0</v>
      </c>
      <c r="H68" s="27">
        <v>197.1129753868235</v>
      </c>
      <c r="I68" s="27">
        <v>2044.0234055991218</v>
      </c>
      <c r="J68" s="27">
        <v>102.20117027995607</v>
      </c>
      <c r="K68" s="27">
        <v>1941.8222353191657</v>
      </c>
    </row>
    <row r="69" spans="1:11" ht="15" customHeight="1">
      <c r="A69" s="28"/>
      <c r="B69" s="26"/>
      <c r="C69" s="26"/>
      <c r="D69" s="26" t="s">
        <v>342</v>
      </c>
      <c r="E69" s="27">
        <f>SUM(E67:E68)</f>
        <v>1916.452935611754</v>
      </c>
      <c r="F69" s="27">
        <f aca="true" t="shared" si="21" ref="F69:K69">SUM(F67:F68)</f>
        <v>101.10348238837574</v>
      </c>
      <c r="G69" s="27">
        <f t="shared" si="21"/>
        <v>0</v>
      </c>
      <c r="H69" s="27">
        <f t="shared" si="21"/>
        <v>500.520581982428</v>
      </c>
      <c r="I69" s="27">
        <f t="shared" si="21"/>
        <v>2518.076999982558</v>
      </c>
      <c r="J69" s="27">
        <f t="shared" si="21"/>
        <v>125.90384999912789</v>
      </c>
      <c r="K69" s="27">
        <f t="shared" si="21"/>
        <v>2392.1731499834295</v>
      </c>
    </row>
    <row r="70" spans="1:11" ht="15" customHeight="1">
      <c r="A70" s="28">
        <v>24</v>
      </c>
      <c r="B70" s="26"/>
      <c r="C70" s="26" t="s">
        <v>27</v>
      </c>
      <c r="D70" s="26" t="s">
        <v>333</v>
      </c>
      <c r="E70" s="27">
        <v>3.11904</v>
      </c>
      <c r="F70" s="27">
        <v>4.160061569620253</v>
      </c>
      <c r="G70" s="27">
        <v>0</v>
      </c>
      <c r="H70" s="27">
        <v>11.718342490612375</v>
      </c>
      <c r="I70" s="27">
        <v>18.997444060232628</v>
      </c>
      <c r="J70" s="27">
        <v>0.9498722030116326</v>
      </c>
      <c r="K70" s="27">
        <v>18.047571857220994</v>
      </c>
    </row>
    <row r="71" spans="1:11" ht="15" customHeight="1">
      <c r="A71" s="28"/>
      <c r="B71" s="26"/>
      <c r="C71" s="26"/>
      <c r="D71" s="26" t="s">
        <v>332</v>
      </c>
      <c r="E71" s="27">
        <v>330.70488</v>
      </c>
      <c r="F71" s="27">
        <v>4.014769654182123</v>
      </c>
      <c r="G71" s="27">
        <v>0</v>
      </c>
      <c r="H71" s="27">
        <v>18.16580501376092</v>
      </c>
      <c r="I71" s="27">
        <v>352.88545466794307</v>
      </c>
      <c r="J71" s="27">
        <v>17.644272733397152</v>
      </c>
      <c r="K71" s="27">
        <v>335.2411819345459</v>
      </c>
    </row>
    <row r="72" spans="1:11" ht="15" customHeight="1">
      <c r="A72" s="28"/>
      <c r="B72" s="26"/>
      <c r="C72" s="26"/>
      <c r="D72" s="26" t="s">
        <v>342</v>
      </c>
      <c r="E72" s="27">
        <f>SUM(E70:E71)</f>
        <v>333.82392</v>
      </c>
      <c r="F72" s="27">
        <f aca="true" t="shared" si="22" ref="F72:K72">SUM(F70:F71)</f>
        <v>8.174831223802375</v>
      </c>
      <c r="G72" s="27">
        <f t="shared" si="22"/>
        <v>0</v>
      </c>
      <c r="H72" s="27">
        <f t="shared" si="22"/>
        <v>29.884147504373296</v>
      </c>
      <c r="I72" s="27">
        <f t="shared" si="22"/>
        <v>371.8828987281757</v>
      </c>
      <c r="J72" s="27">
        <f t="shared" si="22"/>
        <v>18.594144936408785</v>
      </c>
      <c r="K72" s="27">
        <f t="shared" si="22"/>
        <v>353.2887537917669</v>
      </c>
    </row>
    <row r="73" spans="1:11" ht="15" customHeight="1">
      <c r="A73" s="28">
        <v>25</v>
      </c>
      <c r="B73" s="26"/>
      <c r="C73" s="26" t="s">
        <v>28</v>
      </c>
      <c r="D73" s="26" t="s">
        <v>333</v>
      </c>
      <c r="E73" s="27">
        <v>10.758493778315334</v>
      </c>
      <c r="F73" s="27">
        <v>8.826167148180431</v>
      </c>
      <c r="G73" s="27">
        <v>0</v>
      </c>
      <c r="H73" s="27">
        <v>24.886812254199036</v>
      </c>
      <c r="I73" s="27">
        <v>44.4714731806948</v>
      </c>
      <c r="J73" s="27">
        <v>2.22357365903474</v>
      </c>
      <c r="K73" s="27">
        <v>42.24789952166006</v>
      </c>
    </row>
    <row r="74" spans="1:11" ht="15" customHeight="1">
      <c r="A74" s="28"/>
      <c r="B74" s="26"/>
      <c r="C74" s="26"/>
      <c r="D74" s="26" t="s">
        <v>332</v>
      </c>
      <c r="E74" s="27">
        <v>486.32806828694686</v>
      </c>
      <c r="F74" s="27">
        <v>14.904280018051253</v>
      </c>
      <c r="G74" s="27">
        <v>0</v>
      </c>
      <c r="H74" s="27">
        <v>114.86363933891869</v>
      </c>
      <c r="I74" s="27">
        <v>616.0959876439168</v>
      </c>
      <c r="J74" s="27">
        <v>30.80479938219584</v>
      </c>
      <c r="K74" s="27">
        <v>585.291188261721</v>
      </c>
    </row>
    <row r="75" spans="1:11" ht="15" customHeight="1">
      <c r="A75" s="28"/>
      <c r="B75" s="26"/>
      <c r="C75" s="26"/>
      <c r="D75" s="26" t="s">
        <v>342</v>
      </c>
      <c r="E75" s="27">
        <f>SUM(E73:E74)</f>
        <v>497.08656206526217</v>
      </c>
      <c r="F75" s="27">
        <f aca="true" t="shared" si="23" ref="F75:K75">SUM(F73:F74)</f>
        <v>23.730447166231684</v>
      </c>
      <c r="G75" s="27">
        <f t="shared" si="23"/>
        <v>0</v>
      </c>
      <c r="H75" s="27">
        <f t="shared" si="23"/>
        <v>139.75045159311773</v>
      </c>
      <c r="I75" s="27">
        <f t="shared" si="23"/>
        <v>660.5674608246117</v>
      </c>
      <c r="J75" s="27">
        <f t="shared" si="23"/>
        <v>33.02837304123058</v>
      </c>
      <c r="K75" s="27">
        <f t="shared" si="23"/>
        <v>627.5390877833811</v>
      </c>
    </row>
    <row r="76" spans="1:11" ht="15" customHeight="1">
      <c r="A76" s="28">
        <v>26</v>
      </c>
      <c r="B76" s="26"/>
      <c r="C76" s="26" t="s">
        <v>29</v>
      </c>
      <c r="D76" s="26" t="s">
        <v>333</v>
      </c>
      <c r="E76" s="27">
        <v>8.74989417500338</v>
      </c>
      <c r="F76" s="27">
        <v>7.551373721841417</v>
      </c>
      <c r="G76" s="27">
        <v>0</v>
      </c>
      <c r="H76" s="27">
        <v>19.310338409117243</v>
      </c>
      <c r="I76" s="27">
        <v>35.61160630596204</v>
      </c>
      <c r="J76" s="27">
        <v>1.7805803152981015</v>
      </c>
      <c r="K76" s="27">
        <v>33.83102599066394</v>
      </c>
    </row>
    <row r="77" spans="1:11" ht="15" customHeight="1">
      <c r="A77" s="28"/>
      <c r="B77" s="26"/>
      <c r="C77" s="26"/>
      <c r="D77" s="26" t="s">
        <v>332</v>
      </c>
      <c r="E77" s="27">
        <v>437.600208</v>
      </c>
      <c r="F77" s="27">
        <v>8.857634253614817</v>
      </c>
      <c r="G77" s="27">
        <v>0</v>
      </c>
      <c r="H77" s="27">
        <v>96.9526077151589</v>
      </c>
      <c r="I77" s="27">
        <v>543.4104499687737</v>
      </c>
      <c r="J77" s="27">
        <v>27.170522498438686</v>
      </c>
      <c r="K77" s="27">
        <v>516.239927470335</v>
      </c>
    </row>
    <row r="78" spans="1:11" ht="15" customHeight="1">
      <c r="A78" s="28"/>
      <c r="B78" s="26"/>
      <c r="C78" s="26"/>
      <c r="D78" s="26" t="s">
        <v>342</v>
      </c>
      <c r="E78" s="27">
        <f>SUM(E76:E77)</f>
        <v>446.35010217500337</v>
      </c>
      <c r="F78" s="27">
        <f aca="true" t="shared" si="24" ref="F78:K78">SUM(F76:F77)</f>
        <v>16.409007975456234</v>
      </c>
      <c r="G78" s="27">
        <f t="shared" si="24"/>
        <v>0</v>
      </c>
      <c r="H78" s="27">
        <f t="shared" si="24"/>
        <v>116.26294612427614</v>
      </c>
      <c r="I78" s="27">
        <f t="shared" si="24"/>
        <v>579.0220562747357</v>
      </c>
      <c r="J78" s="27">
        <f t="shared" si="24"/>
        <v>28.95110281373679</v>
      </c>
      <c r="K78" s="27">
        <f t="shared" si="24"/>
        <v>550.070953460999</v>
      </c>
    </row>
    <row r="79" spans="1:11" ht="15" customHeight="1">
      <c r="A79" s="28">
        <v>27</v>
      </c>
      <c r="B79" s="26"/>
      <c r="C79" s="26" t="s">
        <v>30</v>
      </c>
      <c r="D79" s="26" t="s">
        <v>333</v>
      </c>
      <c r="E79" s="27">
        <v>13.728446348166786</v>
      </c>
      <c r="F79" s="27">
        <v>3.8868684946695096</v>
      </c>
      <c r="G79" s="27">
        <v>0</v>
      </c>
      <c r="H79" s="27">
        <v>95.23669789394512</v>
      </c>
      <c r="I79" s="27">
        <v>112.85201273678142</v>
      </c>
      <c r="J79" s="27">
        <v>5.64260063683907</v>
      </c>
      <c r="K79" s="27">
        <v>107.20941209994234</v>
      </c>
    </row>
    <row r="80" spans="1:11" ht="15" customHeight="1">
      <c r="A80" s="28"/>
      <c r="B80" s="26"/>
      <c r="C80" s="26"/>
      <c r="D80" s="26" t="s">
        <v>332</v>
      </c>
      <c r="E80" s="27">
        <v>336.429616</v>
      </c>
      <c r="F80" s="27">
        <v>12.555287004810413</v>
      </c>
      <c r="G80" s="27">
        <v>0</v>
      </c>
      <c r="H80" s="27">
        <v>63.64435413034231</v>
      </c>
      <c r="I80" s="27">
        <v>412.6292571351527</v>
      </c>
      <c r="J80" s="27">
        <v>20.631462856757636</v>
      </c>
      <c r="K80" s="27">
        <v>391.9977942783951</v>
      </c>
    </row>
    <row r="81" spans="1:11" ht="15" customHeight="1">
      <c r="A81" s="28"/>
      <c r="B81" s="26"/>
      <c r="C81" s="26"/>
      <c r="D81" s="26" t="s">
        <v>342</v>
      </c>
      <c r="E81" s="27">
        <f>SUM(E79:E80)</f>
        <v>350.1580623481668</v>
      </c>
      <c r="F81" s="27">
        <f aca="true" t="shared" si="25" ref="F81:K81">SUM(F79:F80)</f>
        <v>16.442155499479924</v>
      </c>
      <c r="G81" s="27">
        <f t="shared" si="25"/>
        <v>0</v>
      </c>
      <c r="H81" s="27">
        <f t="shared" si="25"/>
        <v>158.88105202428744</v>
      </c>
      <c r="I81" s="27">
        <f t="shared" si="25"/>
        <v>525.4812698719342</v>
      </c>
      <c r="J81" s="27">
        <f t="shared" si="25"/>
        <v>26.274063493596707</v>
      </c>
      <c r="K81" s="27">
        <f t="shared" si="25"/>
        <v>499.20720637833745</v>
      </c>
    </row>
    <row r="82" spans="1:11" ht="15" customHeight="1">
      <c r="A82" s="28"/>
      <c r="B82" s="26"/>
      <c r="C82" s="40" t="s">
        <v>379</v>
      </c>
      <c r="D82" s="40" t="s">
        <v>333</v>
      </c>
      <c r="E82" s="41">
        <f>E40+E43+E46+E49+E52+E55+E58+E61+E64+E67+E70+E73+E76+E79</f>
        <v>458.37714682465565</v>
      </c>
      <c r="F82" s="41">
        <f aca="true" t="shared" si="26" ref="F82:K82">F40+F43+F46+F49+F52+F55+F58+F61+F64+F67+F70+F73+F76+F79</f>
        <v>168.830792</v>
      </c>
      <c r="G82" s="41">
        <f t="shared" si="26"/>
        <v>0</v>
      </c>
      <c r="H82" s="41">
        <f t="shared" si="26"/>
        <v>1514.4348855833518</v>
      </c>
      <c r="I82" s="41">
        <f t="shared" si="26"/>
        <v>2141.6428244080075</v>
      </c>
      <c r="J82" s="41">
        <f t="shared" si="26"/>
        <v>124.11199125720086</v>
      </c>
      <c r="K82" s="41">
        <f t="shared" si="26"/>
        <v>2017.5308331508063</v>
      </c>
    </row>
    <row r="83" spans="1:11" ht="15" customHeight="1">
      <c r="A83" s="28"/>
      <c r="B83" s="26"/>
      <c r="C83" s="40"/>
      <c r="D83" s="40" t="s">
        <v>332</v>
      </c>
      <c r="E83" s="41">
        <f>E41+E44+E47+E50+E53+E56+E59+E62+E65+E68+E71+E74+E77+E80</f>
        <v>11754.793563390798</v>
      </c>
      <c r="F83" s="41">
        <f aca="true" t="shared" si="27" ref="F83:K83">F41+F44+F47+F50+F53+F56+F59+F62+F65+F68+F71+F74+F77+F80</f>
        <v>439.809324</v>
      </c>
      <c r="G83" s="41">
        <f t="shared" si="27"/>
        <v>0</v>
      </c>
      <c r="H83" s="41">
        <f t="shared" si="27"/>
        <v>1647.6045219999996</v>
      </c>
      <c r="I83" s="41">
        <f t="shared" si="27"/>
        <v>13842.207409390803</v>
      </c>
      <c r="J83" s="41">
        <f t="shared" si="27"/>
        <v>692.11037046954</v>
      </c>
      <c r="K83" s="41">
        <f t="shared" si="27"/>
        <v>13150.097038921258</v>
      </c>
    </row>
    <row r="84" spans="1:11" ht="15" customHeight="1">
      <c r="A84" s="28"/>
      <c r="B84" s="26"/>
      <c r="C84" s="40"/>
      <c r="D84" s="40" t="s">
        <v>342</v>
      </c>
      <c r="E84" s="41">
        <f>SUM(E82:E83)</f>
        <v>12213.170710215454</v>
      </c>
      <c r="F84" s="41">
        <f aca="true" t="shared" si="28" ref="F84:K84">SUM(F82:F83)</f>
        <v>608.640116</v>
      </c>
      <c r="G84" s="41">
        <f t="shared" si="28"/>
        <v>0</v>
      </c>
      <c r="H84" s="41">
        <f t="shared" si="28"/>
        <v>3162.0394075833515</v>
      </c>
      <c r="I84" s="41">
        <f t="shared" si="28"/>
        <v>15983.85023379881</v>
      </c>
      <c r="J84" s="41">
        <f t="shared" si="28"/>
        <v>816.2223617267409</v>
      </c>
      <c r="K84" s="41">
        <f t="shared" si="28"/>
        <v>15167.627872072064</v>
      </c>
    </row>
    <row r="85" spans="1:11" ht="15" customHeight="1">
      <c r="A85" s="28"/>
      <c r="B85" s="26"/>
      <c r="C85" s="26"/>
      <c r="D85" s="26"/>
      <c r="E85" s="27"/>
      <c r="F85" s="27"/>
      <c r="G85" s="27"/>
      <c r="H85" s="27"/>
      <c r="I85" s="27"/>
      <c r="J85" s="27"/>
      <c r="K85" s="27"/>
    </row>
    <row r="86" spans="1:11" ht="15" customHeight="1">
      <c r="A86" s="28">
        <v>28</v>
      </c>
      <c r="B86" s="26" t="s">
        <v>31</v>
      </c>
      <c r="C86" s="26" t="s">
        <v>31</v>
      </c>
      <c r="D86" s="26" t="s">
        <v>332</v>
      </c>
      <c r="E86" s="27">
        <v>4630.133355232679</v>
      </c>
      <c r="F86" s="27">
        <v>0</v>
      </c>
      <c r="G86" s="27">
        <v>0</v>
      </c>
      <c r="H86" s="27">
        <v>212.74031409169095</v>
      </c>
      <c r="I86" s="27">
        <v>4842.87366932437</v>
      </c>
      <c r="J86" s="27">
        <v>242.14368346621848</v>
      </c>
      <c r="K86" s="27">
        <v>4600.729985858152</v>
      </c>
    </row>
    <row r="87" spans="1:11" ht="15" customHeight="1">
      <c r="A87" s="28">
        <v>29</v>
      </c>
      <c r="B87" s="26"/>
      <c r="C87" s="26" t="s">
        <v>32</v>
      </c>
      <c r="D87" s="26" t="s">
        <v>333</v>
      </c>
      <c r="E87" s="27">
        <v>28.758736</v>
      </c>
      <c r="F87" s="27">
        <v>31.276799999999998</v>
      </c>
      <c r="G87" s="27">
        <v>0</v>
      </c>
      <c r="H87" s="27">
        <v>66.30428691186641</v>
      </c>
      <c r="I87" s="27">
        <v>126.3398229118664</v>
      </c>
      <c r="J87" s="27">
        <v>10.61948414126126</v>
      </c>
      <c r="K87" s="27">
        <v>115.72033877060514</v>
      </c>
    </row>
    <row r="88" spans="1:11" ht="15" customHeight="1">
      <c r="A88" s="28"/>
      <c r="B88" s="26"/>
      <c r="C88" s="26"/>
      <c r="D88" s="26" t="s">
        <v>332</v>
      </c>
      <c r="E88" s="27">
        <v>1221.0744479999998</v>
      </c>
      <c r="F88" s="27">
        <v>0</v>
      </c>
      <c r="G88" s="27">
        <v>0</v>
      </c>
      <c r="H88" s="27">
        <v>85.08922274503071</v>
      </c>
      <c r="I88" s="27">
        <v>1306.1636707450305</v>
      </c>
      <c r="J88" s="27">
        <v>65.30818353725154</v>
      </c>
      <c r="K88" s="27">
        <v>1240.8554872077789</v>
      </c>
    </row>
    <row r="89" spans="1:11" ht="15" customHeight="1">
      <c r="A89" s="28"/>
      <c r="B89" s="26"/>
      <c r="C89" s="26"/>
      <c r="D89" s="26" t="s">
        <v>342</v>
      </c>
      <c r="E89" s="27">
        <f>SUM(E87:E88)</f>
        <v>1249.8331839999998</v>
      </c>
      <c r="F89" s="27">
        <f aca="true" t="shared" si="29" ref="F89:K89">SUM(F87:F88)</f>
        <v>31.276799999999998</v>
      </c>
      <c r="G89" s="27">
        <f t="shared" si="29"/>
        <v>0</v>
      </c>
      <c r="H89" s="27">
        <f t="shared" si="29"/>
        <v>151.39350965689712</v>
      </c>
      <c r="I89" s="27">
        <f t="shared" si="29"/>
        <v>1432.5034936568968</v>
      </c>
      <c r="J89" s="27">
        <f t="shared" si="29"/>
        <v>75.92766767851279</v>
      </c>
      <c r="K89" s="27">
        <f t="shared" si="29"/>
        <v>1356.575825978384</v>
      </c>
    </row>
    <row r="90" spans="1:11" ht="15" customHeight="1">
      <c r="A90" s="28">
        <v>30</v>
      </c>
      <c r="B90" s="26"/>
      <c r="C90" s="26" t="s">
        <v>33</v>
      </c>
      <c r="D90" s="26" t="s">
        <v>333</v>
      </c>
      <c r="E90" s="27">
        <v>27.625836000000003</v>
      </c>
      <c r="F90" s="27">
        <v>19.39</v>
      </c>
      <c r="G90" s="27">
        <v>0</v>
      </c>
      <c r="H90" s="27">
        <v>48.256311652206854</v>
      </c>
      <c r="I90" s="27">
        <v>95.27214765220685</v>
      </c>
      <c r="J90" s="27">
        <v>4.763607382610345</v>
      </c>
      <c r="K90" s="27">
        <v>90.50854026959651</v>
      </c>
    </row>
    <row r="91" spans="1:11" ht="15" customHeight="1">
      <c r="A91" s="28"/>
      <c r="B91" s="26"/>
      <c r="C91" s="26"/>
      <c r="D91" s="26" t="s">
        <v>332</v>
      </c>
      <c r="E91" s="27">
        <v>2063.970056</v>
      </c>
      <c r="F91" s="27">
        <v>0</v>
      </c>
      <c r="G91" s="27">
        <v>0</v>
      </c>
      <c r="H91" s="27">
        <v>129.79306107812207</v>
      </c>
      <c r="I91" s="27">
        <v>2193.7631170781224</v>
      </c>
      <c r="J91" s="27">
        <v>109.68815585390611</v>
      </c>
      <c r="K91" s="27">
        <v>2084.074961224216</v>
      </c>
    </row>
    <row r="92" spans="1:11" ht="15" customHeight="1">
      <c r="A92" s="28"/>
      <c r="B92" s="26"/>
      <c r="C92" s="26"/>
      <c r="D92" s="26" t="s">
        <v>342</v>
      </c>
      <c r="E92" s="27">
        <f>SUM(E90:E91)</f>
        <v>2091.5958920000003</v>
      </c>
      <c r="F92" s="27">
        <f aca="true" t="shared" si="30" ref="F92:K92">SUM(F90:F91)</f>
        <v>19.39</v>
      </c>
      <c r="G92" s="27">
        <f t="shared" si="30"/>
        <v>0</v>
      </c>
      <c r="H92" s="27">
        <f t="shared" si="30"/>
        <v>178.0493727303289</v>
      </c>
      <c r="I92" s="27">
        <f t="shared" si="30"/>
        <v>2289.0352647303293</v>
      </c>
      <c r="J92" s="27">
        <f t="shared" si="30"/>
        <v>114.45176323651646</v>
      </c>
      <c r="K92" s="27">
        <f t="shared" si="30"/>
        <v>2174.5835014938125</v>
      </c>
    </row>
    <row r="93" spans="1:11" ht="15" customHeight="1">
      <c r="A93" s="28">
        <v>31</v>
      </c>
      <c r="B93" s="26"/>
      <c r="C93" s="26" t="s">
        <v>34</v>
      </c>
      <c r="D93" s="26" t="s">
        <v>333</v>
      </c>
      <c r="E93" s="27">
        <v>10.410272</v>
      </c>
      <c r="F93" s="27">
        <v>7.4304</v>
      </c>
      <c r="G93" s="27">
        <v>0</v>
      </c>
      <c r="H93" s="27">
        <v>20.271724111106113</v>
      </c>
      <c r="I93" s="27">
        <v>38.112396111106115</v>
      </c>
      <c r="J93" s="27">
        <v>1.905619805555305</v>
      </c>
      <c r="K93" s="27">
        <v>36.20677630555081</v>
      </c>
    </row>
    <row r="94" spans="1:11" ht="15" customHeight="1">
      <c r="A94" s="28"/>
      <c r="B94" s="26"/>
      <c r="C94" s="26"/>
      <c r="D94" s="26" t="s">
        <v>332</v>
      </c>
      <c r="E94" s="27">
        <v>1310.9209959999998</v>
      </c>
      <c r="F94" s="27">
        <v>9.712896590098264</v>
      </c>
      <c r="G94" s="27">
        <v>0</v>
      </c>
      <c r="H94" s="27">
        <v>250.17561717993638</v>
      </c>
      <c r="I94" s="27">
        <v>1570.8095097700345</v>
      </c>
      <c r="J94" s="27">
        <v>78.54047548850173</v>
      </c>
      <c r="K94" s="27">
        <v>1492.2690342815329</v>
      </c>
    </row>
    <row r="95" spans="1:11" ht="15" customHeight="1">
      <c r="A95" s="28"/>
      <c r="B95" s="26"/>
      <c r="C95" s="26"/>
      <c r="D95" s="26" t="s">
        <v>342</v>
      </c>
      <c r="E95" s="27">
        <f>SUM(E93:E94)</f>
        <v>1321.331268</v>
      </c>
      <c r="F95" s="27">
        <f aca="true" t="shared" si="31" ref="F95:K95">SUM(F93:F94)</f>
        <v>17.143296590098263</v>
      </c>
      <c r="G95" s="27">
        <f t="shared" si="31"/>
        <v>0</v>
      </c>
      <c r="H95" s="27">
        <f t="shared" si="31"/>
        <v>270.4473412910425</v>
      </c>
      <c r="I95" s="27">
        <f t="shared" si="31"/>
        <v>1608.9219058811407</v>
      </c>
      <c r="J95" s="27">
        <f t="shared" si="31"/>
        <v>80.44609529405703</v>
      </c>
      <c r="K95" s="27">
        <f t="shared" si="31"/>
        <v>1528.4758105870837</v>
      </c>
    </row>
    <row r="96" spans="1:11" ht="15" customHeight="1">
      <c r="A96" s="28">
        <v>32</v>
      </c>
      <c r="B96" s="26"/>
      <c r="C96" s="26" t="s">
        <v>35</v>
      </c>
      <c r="D96" s="26" t="s">
        <v>332</v>
      </c>
      <c r="E96" s="27">
        <v>772.244256</v>
      </c>
      <c r="F96" s="27">
        <v>9.901501421683768</v>
      </c>
      <c r="G96" s="27">
        <v>0</v>
      </c>
      <c r="H96" s="27">
        <v>55.514963703795274</v>
      </c>
      <c r="I96" s="27">
        <v>837.660721125479</v>
      </c>
      <c r="J96" s="27">
        <v>41.88303605627395</v>
      </c>
      <c r="K96" s="27">
        <v>795.7776850692051</v>
      </c>
    </row>
    <row r="97" spans="1:11" ht="15" customHeight="1">
      <c r="A97" s="28">
        <v>33</v>
      </c>
      <c r="B97" s="26"/>
      <c r="C97" s="26" t="s">
        <v>36</v>
      </c>
      <c r="D97" s="26" t="s">
        <v>333</v>
      </c>
      <c r="E97" s="27">
        <v>99.63984</v>
      </c>
      <c r="F97" s="27">
        <v>22.968</v>
      </c>
      <c r="G97" s="27">
        <v>0</v>
      </c>
      <c r="H97" s="27">
        <v>107.7673387510415</v>
      </c>
      <c r="I97" s="27">
        <v>230.37517875104152</v>
      </c>
      <c r="J97" s="27">
        <v>11.51875893755205</v>
      </c>
      <c r="K97" s="27">
        <v>218.85641981348948</v>
      </c>
    </row>
    <row r="98" spans="1:11" ht="15" customHeight="1">
      <c r="A98" s="28"/>
      <c r="B98" s="26"/>
      <c r="C98" s="26"/>
      <c r="D98" s="26" t="s">
        <v>332</v>
      </c>
      <c r="E98" s="27">
        <v>4125.812199403361</v>
      </c>
      <c r="F98" s="27">
        <v>0</v>
      </c>
      <c r="G98" s="27">
        <v>0</v>
      </c>
      <c r="H98" s="27">
        <v>110.70641577273655</v>
      </c>
      <c r="I98" s="27">
        <v>4236.518615176097</v>
      </c>
      <c r="J98" s="27">
        <v>211.82593075880484</v>
      </c>
      <c r="K98" s="27">
        <v>4024.692684417292</v>
      </c>
    </row>
    <row r="99" spans="1:11" ht="15" customHeight="1">
      <c r="A99" s="28"/>
      <c r="B99" s="26"/>
      <c r="C99" s="26"/>
      <c r="D99" s="26" t="s">
        <v>342</v>
      </c>
      <c r="E99" s="27">
        <f>SUM(E97:E98)</f>
        <v>4225.452039403361</v>
      </c>
      <c r="F99" s="27">
        <f aca="true" t="shared" si="32" ref="F99:K99">SUM(F97:F98)</f>
        <v>22.968</v>
      </c>
      <c r="G99" s="27">
        <f t="shared" si="32"/>
        <v>0</v>
      </c>
      <c r="H99" s="27">
        <f t="shared" si="32"/>
        <v>218.47375452377804</v>
      </c>
      <c r="I99" s="27">
        <f t="shared" si="32"/>
        <v>4466.893793927139</v>
      </c>
      <c r="J99" s="27">
        <f t="shared" si="32"/>
        <v>223.3446896963569</v>
      </c>
      <c r="K99" s="27">
        <f t="shared" si="32"/>
        <v>4243.549104230781</v>
      </c>
    </row>
    <row r="100" spans="1:11" ht="15" customHeight="1">
      <c r="A100" s="28">
        <v>34</v>
      </c>
      <c r="B100" s="26"/>
      <c r="C100" s="26" t="s">
        <v>37</v>
      </c>
      <c r="D100" s="26" t="s">
        <v>333</v>
      </c>
      <c r="E100" s="27">
        <v>65.83912102485112</v>
      </c>
      <c r="F100" s="27">
        <v>11.0575</v>
      </c>
      <c r="G100" s="27">
        <v>0</v>
      </c>
      <c r="H100" s="27">
        <v>43.337563051691106</v>
      </c>
      <c r="I100" s="27">
        <v>120.23418407654223</v>
      </c>
      <c r="J100" s="27">
        <v>6.01170920382711</v>
      </c>
      <c r="K100" s="27">
        <v>114.22247487271513</v>
      </c>
    </row>
    <row r="101" spans="1:11" ht="15" customHeight="1">
      <c r="A101" s="28"/>
      <c r="B101" s="26"/>
      <c r="C101" s="26"/>
      <c r="D101" s="26" t="s">
        <v>332</v>
      </c>
      <c r="E101" s="27">
        <v>2066.7005</v>
      </c>
      <c r="F101" s="27">
        <v>0.5581019882179675</v>
      </c>
      <c r="G101" s="27">
        <v>0</v>
      </c>
      <c r="H101" s="27">
        <v>55.04725372299599</v>
      </c>
      <c r="I101" s="27">
        <v>2122.305855711214</v>
      </c>
      <c r="J101" s="27">
        <v>106.1152927855607</v>
      </c>
      <c r="K101" s="27">
        <v>2016.1905629256532</v>
      </c>
    </row>
    <row r="102" spans="1:11" ht="15" customHeight="1">
      <c r="A102" s="28"/>
      <c r="B102" s="26"/>
      <c r="C102" s="26"/>
      <c r="D102" s="26" t="s">
        <v>342</v>
      </c>
      <c r="E102" s="27">
        <f>SUM(E100:E101)</f>
        <v>2132.539621024851</v>
      </c>
      <c r="F102" s="27">
        <f aca="true" t="shared" si="33" ref="F102:K102">SUM(F100:F101)</f>
        <v>11.615601988217966</v>
      </c>
      <c r="G102" s="27">
        <f t="shared" si="33"/>
        <v>0</v>
      </c>
      <c r="H102" s="27">
        <f t="shared" si="33"/>
        <v>98.3848167746871</v>
      </c>
      <c r="I102" s="27">
        <f t="shared" si="33"/>
        <v>2242.540039787756</v>
      </c>
      <c r="J102" s="27">
        <f t="shared" si="33"/>
        <v>112.12700198938781</v>
      </c>
      <c r="K102" s="27">
        <f t="shared" si="33"/>
        <v>2130.4130377983684</v>
      </c>
    </row>
    <row r="103" spans="1:11" ht="15" customHeight="1">
      <c r="A103" s="28">
        <v>35</v>
      </c>
      <c r="B103" s="26"/>
      <c r="C103" s="62" t="s">
        <v>38</v>
      </c>
      <c r="D103" s="26" t="s">
        <v>333</v>
      </c>
      <c r="E103" s="27">
        <v>16.95577643711811</v>
      </c>
      <c r="F103" s="27">
        <v>7.477199999999999</v>
      </c>
      <c r="G103" s="27">
        <v>0</v>
      </c>
      <c r="H103" s="27">
        <v>59.20040683092799</v>
      </c>
      <c r="I103" s="27">
        <v>83.6333832680461</v>
      </c>
      <c r="J103" s="27">
        <v>4.181669163402305</v>
      </c>
      <c r="K103" s="27">
        <v>79.4517141046438</v>
      </c>
    </row>
    <row r="104" spans="1:11" ht="15" customHeight="1">
      <c r="A104" s="28"/>
      <c r="B104" s="26"/>
      <c r="C104" s="26"/>
      <c r="D104" s="26" t="s">
        <v>332</v>
      </c>
      <c r="E104" s="27">
        <v>4153.981233662701</v>
      </c>
      <c r="F104" s="27">
        <v>0</v>
      </c>
      <c r="G104" s="27">
        <v>0</v>
      </c>
      <c r="H104" s="27">
        <v>66.22484842107477</v>
      </c>
      <c r="I104" s="27">
        <v>4220.206082083776</v>
      </c>
      <c r="J104" s="27">
        <v>211.0103041041888</v>
      </c>
      <c r="K104" s="27">
        <v>4009.195777979587</v>
      </c>
    </row>
    <row r="105" spans="1:11" ht="15" customHeight="1">
      <c r="A105" s="28"/>
      <c r="B105" s="26"/>
      <c r="C105" s="26"/>
      <c r="D105" s="26" t="s">
        <v>342</v>
      </c>
      <c r="E105" s="27">
        <f>SUM(E103:E104)</f>
        <v>4170.937010099819</v>
      </c>
      <c r="F105" s="27">
        <f aca="true" t="shared" si="34" ref="F105:K105">SUM(F103:F104)</f>
        <v>7.477199999999999</v>
      </c>
      <c r="G105" s="27">
        <f t="shared" si="34"/>
        <v>0</v>
      </c>
      <c r="H105" s="27">
        <f t="shared" si="34"/>
        <v>125.42525525200276</v>
      </c>
      <c r="I105" s="27">
        <f t="shared" si="34"/>
        <v>4303.839465351822</v>
      </c>
      <c r="J105" s="27">
        <f t="shared" si="34"/>
        <v>215.19197326759112</v>
      </c>
      <c r="K105" s="27">
        <f t="shared" si="34"/>
        <v>4088.647492084231</v>
      </c>
    </row>
    <row r="106" spans="1:11" ht="15" customHeight="1">
      <c r="A106" s="28">
        <v>36</v>
      </c>
      <c r="B106" s="26"/>
      <c r="C106" s="26" t="s">
        <v>39</v>
      </c>
      <c r="D106" s="26" t="s">
        <v>332</v>
      </c>
      <c r="E106" s="27">
        <v>2613.579923626741</v>
      </c>
      <c r="F106" s="27">
        <v>9.05528</v>
      </c>
      <c r="G106" s="27">
        <v>0</v>
      </c>
      <c r="H106" s="27">
        <v>204.74503928461735</v>
      </c>
      <c r="I106" s="27">
        <v>2827.3802429113584</v>
      </c>
      <c r="J106" s="27">
        <v>141.36901214556792</v>
      </c>
      <c r="K106" s="27">
        <v>2686.0112307657905</v>
      </c>
    </row>
    <row r="107" spans="1:11" ht="15" customHeight="1">
      <c r="A107" s="28"/>
      <c r="B107" s="26"/>
      <c r="C107" s="40" t="s">
        <v>379</v>
      </c>
      <c r="D107" s="40" t="s">
        <v>333</v>
      </c>
      <c r="E107" s="41">
        <f>E86+E87+E90+E93+E97+E100+E103</f>
        <v>4879.362936694648</v>
      </c>
      <c r="F107" s="41">
        <f aca="true" t="shared" si="35" ref="F107:K107">F86+F87+F90+F93+F97+F100+F103</f>
        <v>99.59989999999999</v>
      </c>
      <c r="G107" s="41">
        <f t="shared" si="35"/>
        <v>0</v>
      </c>
      <c r="H107" s="41">
        <f t="shared" si="35"/>
        <v>557.877945400531</v>
      </c>
      <c r="I107" s="41">
        <f t="shared" si="35"/>
        <v>5536.840782095179</v>
      </c>
      <c r="J107" s="41">
        <f t="shared" si="35"/>
        <v>281.14453210042683</v>
      </c>
      <c r="K107" s="41">
        <f t="shared" si="35"/>
        <v>5255.696249994752</v>
      </c>
    </row>
    <row r="108" spans="1:11" ht="15" customHeight="1">
      <c r="A108" s="28"/>
      <c r="B108" s="26"/>
      <c r="C108" s="40"/>
      <c r="D108" s="40" t="s">
        <v>332</v>
      </c>
      <c r="E108" s="41">
        <f>E88+E91+E94+E96+E98+E101+E104+E106</f>
        <v>18328.2836126928</v>
      </c>
      <c r="F108" s="41">
        <f aca="true" t="shared" si="36" ref="F108:K108">F88+F91+F94+F96+F98+F101+F104+F106</f>
        <v>29.22778</v>
      </c>
      <c r="G108" s="41">
        <f t="shared" si="36"/>
        <v>0</v>
      </c>
      <c r="H108" s="41">
        <f t="shared" si="36"/>
        <v>957.296421908309</v>
      </c>
      <c r="I108" s="41">
        <f t="shared" si="36"/>
        <v>19314.80781460111</v>
      </c>
      <c r="J108" s="41">
        <f t="shared" si="36"/>
        <v>965.7403907300555</v>
      </c>
      <c r="K108" s="41">
        <f t="shared" si="36"/>
        <v>18349.067423871056</v>
      </c>
    </row>
    <row r="109" spans="1:11" ht="15" customHeight="1">
      <c r="A109" s="28"/>
      <c r="B109" s="26"/>
      <c r="C109" s="40"/>
      <c r="D109" s="40" t="s">
        <v>342</v>
      </c>
      <c r="E109" s="41">
        <f>SUM(E107:E108)</f>
        <v>23207.64654938745</v>
      </c>
      <c r="F109" s="41">
        <f aca="true" t="shared" si="37" ref="F109:K109">SUM(F107:F108)</f>
        <v>128.82768</v>
      </c>
      <c r="G109" s="41">
        <f t="shared" si="37"/>
        <v>0</v>
      </c>
      <c r="H109" s="41">
        <f t="shared" si="37"/>
        <v>1515.17436730884</v>
      </c>
      <c r="I109" s="41">
        <f t="shared" si="37"/>
        <v>24851.64859669629</v>
      </c>
      <c r="J109" s="41">
        <f t="shared" si="37"/>
        <v>1246.8849228304823</v>
      </c>
      <c r="K109" s="41">
        <f t="shared" si="37"/>
        <v>23604.763673865808</v>
      </c>
    </row>
    <row r="110" spans="1:11" ht="15" customHeight="1">
      <c r="A110" s="28"/>
      <c r="B110" s="26"/>
      <c r="C110" s="26"/>
      <c r="D110" s="26"/>
      <c r="E110" s="27"/>
      <c r="F110" s="27"/>
      <c r="G110" s="27"/>
      <c r="H110" s="27"/>
      <c r="I110" s="27"/>
      <c r="J110" s="27"/>
      <c r="K110" s="27"/>
    </row>
    <row r="111" spans="1:11" ht="15" customHeight="1">
      <c r="A111" s="28">
        <v>37</v>
      </c>
      <c r="B111" s="26" t="s">
        <v>40</v>
      </c>
      <c r="C111" s="26" t="s">
        <v>41</v>
      </c>
      <c r="D111" s="26" t="s">
        <v>333</v>
      </c>
      <c r="E111" s="27">
        <v>8.215552</v>
      </c>
      <c r="F111" s="27">
        <v>19.16352</v>
      </c>
      <c r="G111" s="27">
        <v>0</v>
      </c>
      <c r="H111" s="27">
        <v>27.329871436158392</v>
      </c>
      <c r="I111" s="27">
        <v>54.70894343615839</v>
      </c>
      <c r="J111" s="27">
        <v>2.73544717180792</v>
      </c>
      <c r="K111" s="27">
        <v>51.97349626435047</v>
      </c>
    </row>
    <row r="112" spans="1:11" ht="15" customHeight="1">
      <c r="A112" s="28"/>
      <c r="B112" s="26"/>
      <c r="C112" s="26"/>
      <c r="D112" s="26" t="s">
        <v>332</v>
      </c>
      <c r="E112" s="27">
        <v>1323.9011448227257</v>
      </c>
      <c r="F112" s="27">
        <v>18.4867947418251</v>
      </c>
      <c r="G112" s="27">
        <v>18.095499370666666</v>
      </c>
      <c r="H112" s="27">
        <v>234.85534640167884</v>
      </c>
      <c r="I112" s="27">
        <v>1595.3387853368963</v>
      </c>
      <c r="J112" s="27">
        <v>79.76693926684476</v>
      </c>
      <c r="K112" s="27">
        <v>1515.5718460700516</v>
      </c>
    </row>
    <row r="113" spans="1:11" ht="15" customHeight="1">
      <c r="A113" s="28"/>
      <c r="B113" s="26"/>
      <c r="C113" s="26"/>
      <c r="D113" s="26" t="s">
        <v>342</v>
      </c>
      <c r="E113" s="27">
        <f>SUM(E111:E112)</f>
        <v>1332.1166968227255</v>
      </c>
      <c r="F113" s="27">
        <f aca="true" t="shared" si="38" ref="F113:K113">SUM(F111:F112)</f>
        <v>37.6503147418251</v>
      </c>
      <c r="G113" s="27">
        <f t="shared" si="38"/>
        <v>18.095499370666666</v>
      </c>
      <c r="H113" s="27">
        <f t="shared" si="38"/>
        <v>262.18521783783723</v>
      </c>
      <c r="I113" s="27">
        <f t="shared" si="38"/>
        <v>1650.0477287730546</v>
      </c>
      <c r="J113" s="27">
        <f t="shared" si="38"/>
        <v>82.50238643865268</v>
      </c>
      <c r="K113" s="27">
        <f t="shared" si="38"/>
        <v>1567.545342334402</v>
      </c>
    </row>
    <row r="114" spans="1:11" ht="15" customHeight="1">
      <c r="A114" s="28">
        <v>38</v>
      </c>
      <c r="B114" s="26"/>
      <c r="C114" s="26" t="s">
        <v>42</v>
      </c>
      <c r="D114" s="26" t="s">
        <v>332</v>
      </c>
      <c r="E114" s="27">
        <v>509.8038487390599</v>
      </c>
      <c r="F114" s="27">
        <v>3.256702649946096</v>
      </c>
      <c r="G114" s="27">
        <v>28.61382335466667</v>
      </c>
      <c r="H114" s="27">
        <v>60.601807976222375</v>
      </c>
      <c r="I114" s="27">
        <v>602.276182719895</v>
      </c>
      <c r="J114" s="27">
        <v>30.113809135994735</v>
      </c>
      <c r="K114" s="27">
        <v>572.1623735839003</v>
      </c>
    </row>
    <row r="115" spans="1:11" ht="15" customHeight="1">
      <c r="A115" s="28">
        <v>39</v>
      </c>
      <c r="B115" s="26"/>
      <c r="C115" s="26" t="s">
        <v>43</v>
      </c>
      <c r="D115" s="26" t="s">
        <v>332</v>
      </c>
      <c r="E115" s="27">
        <v>1496.1114110928202</v>
      </c>
      <c r="F115" s="27">
        <v>28.541633521416536</v>
      </c>
      <c r="G115" s="27">
        <v>38.3412428</v>
      </c>
      <c r="H115" s="27">
        <v>251.65129146530444</v>
      </c>
      <c r="I115" s="27">
        <v>1814.645578879541</v>
      </c>
      <c r="J115" s="27">
        <v>90.73227894397692</v>
      </c>
      <c r="K115" s="27">
        <v>1723.913299935564</v>
      </c>
    </row>
    <row r="116" spans="1:11" ht="15" customHeight="1">
      <c r="A116" s="28">
        <v>40</v>
      </c>
      <c r="B116" s="26"/>
      <c r="C116" s="26" t="s">
        <v>44</v>
      </c>
      <c r="D116" s="26" t="s">
        <v>333</v>
      </c>
      <c r="E116" s="27">
        <v>3.8833200000000003</v>
      </c>
      <c r="F116" s="27">
        <v>2.051899441340782</v>
      </c>
      <c r="G116" s="27">
        <v>0</v>
      </c>
      <c r="H116" s="27">
        <v>29.867594095379964</v>
      </c>
      <c r="I116" s="27">
        <v>35.80281353672075</v>
      </c>
      <c r="J116" s="27">
        <v>1.7901406768360375</v>
      </c>
      <c r="K116" s="27">
        <v>34.01267285988471</v>
      </c>
    </row>
    <row r="117" spans="1:11" ht="15" customHeight="1">
      <c r="A117" s="28"/>
      <c r="B117" s="26"/>
      <c r="C117" s="26"/>
      <c r="D117" s="26" t="s">
        <v>332</v>
      </c>
      <c r="E117" s="27">
        <v>1098.8170200110185</v>
      </c>
      <c r="F117" s="27">
        <v>11.814361776337451</v>
      </c>
      <c r="G117" s="27">
        <v>0</v>
      </c>
      <c r="H117" s="27">
        <v>244.85050726090049</v>
      </c>
      <c r="I117" s="27">
        <v>1355.4818890482563</v>
      </c>
      <c r="J117" s="27">
        <v>67.77409445241284</v>
      </c>
      <c r="K117" s="27">
        <v>1287.7077945958436</v>
      </c>
    </row>
    <row r="118" spans="1:11" ht="15" customHeight="1">
      <c r="A118" s="28"/>
      <c r="B118" s="26"/>
      <c r="C118" s="26"/>
      <c r="D118" s="26" t="s">
        <v>342</v>
      </c>
      <c r="E118" s="27">
        <f>SUM(E116:E117)</f>
        <v>1102.7003400110184</v>
      </c>
      <c r="F118" s="27">
        <f aca="true" t="shared" si="39" ref="F118:K118">SUM(F116:F117)</f>
        <v>13.866261217678232</v>
      </c>
      <c r="G118" s="27">
        <f t="shared" si="39"/>
        <v>0</v>
      </c>
      <c r="H118" s="27">
        <f t="shared" si="39"/>
        <v>274.71810135628044</v>
      </c>
      <c r="I118" s="27">
        <f t="shared" si="39"/>
        <v>1391.2847025849771</v>
      </c>
      <c r="J118" s="27">
        <f t="shared" si="39"/>
        <v>69.56423512924887</v>
      </c>
      <c r="K118" s="27">
        <f t="shared" si="39"/>
        <v>1321.7204674557283</v>
      </c>
    </row>
    <row r="119" spans="1:11" ht="15" customHeight="1">
      <c r="A119" s="28">
        <v>41</v>
      </c>
      <c r="B119" s="26"/>
      <c r="C119" s="26" t="s">
        <v>45</v>
      </c>
      <c r="D119" s="26" t="s">
        <v>333</v>
      </c>
      <c r="E119" s="27">
        <v>15.227416</v>
      </c>
      <c r="F119" s="27">
        <v>17.69472</v>
      </c>
      <c r="G119" s="27">
        <v>0</v>
      </c>
      <c r="H119" s="27">
        <v>263.71099143546445</v>
      </c>
      <c r="I119" s="27">
        <v>296.6331274354645</v>
      </c>
      <c r="J119" s="27">
        <v>25.30661724525247</v>
      </c>
      <c r="K119" s="27">
        <v>271.326510190212</v>
      </c>
    </row>
    <row r="120" spans="1:11" ht="15" customHeight="1">
      <c r="A120" s="28"/>
      <c r="B120" s="26"/>
      <c r="C120" s="26"/>
      <c r="D120" s="26" t="s">
        <v>332</v>
      </c>
      <c r="E120" s="27">
        <v>1282.71526784</v>
      </c>
      <c r="F120" s="27">
        <v>1.96383184843191</v>
      </c>
      <c r="G120" s="27">
        <v>0</v>
      </c>
      <c r="H120" s="27">
        <v>72.88668589592167</v>
      </c>
      <c r="I120" s="27">
        <v>1357.5657855843535</v>
      </c>
      <c r="J120" s="27">
        <v>67.87828927921767</v>
      </c>
      <c r="K120" s="27">
        <v>1289.687496305136</v>
      </c>
    </row>
    <row r="121" spans="1:11" ht="15" customHeight="1">
      <c r="A121" s="28"/>
      <c r="B121" s="26"/>
      <c r="C121" s="26"/>
      <c r="D121" s="26" t="s">
        <v>342</v>
      </c>
      <c r="E121" s="27">
        <f>SUM(E119:E120)</f>
        <v>1297.94268384</v>
      </c>
      <c r="F121" s="27">
        <f aca="true" t="shared" si="40" ref="F121:K121">SUM(F119:F120)</f>
        <v>19.65855184843191</v>
      </c>
      <c r="G121" s="27">
        <f t="shared" si="40"/>
        <v>0</v>
      </c>
      <c r="H121" s="27">
        <f t="shared" si="40"/>
        <v>336.59767733138614</v>
      </c>
      <c r="I121" s="27">
        <f t="shared" si="40"/>
        <v>1654.198913019818</v>
      </c>
      <c r="J121" s="27">
        <f t="shared" si="40"/>
        <v>93.18490652447014</v>
      </c>
      <c r="K121" s="27">
        <f t="shared" si="40"/>
        <v>1561.014006495348</v>
      </c>
    </row>
    <row r="122" spans="1:11" ht="15" customHeight="1">
      <c r="A122" s="28">
        <v>42</v>
      </c>
      <c r="B122" s="26"/>
      <c r="C122" s="26" t="s">
        <v>46</v>
      </c>
      <c r="D122" s="26" t="s">
        <v>333</v>
      </c>
      <c r="E122" s="27">
        <v>53.314655040000005</v>
      </c>
      <c r="F122" s="27">
        <v>28.170820558659216</v>
      </c>
      <c r="G122" s="27">
        <v>0</v>
      </c>
      <c r="H122" s="27">
        <v>410.056466134628</v>
      </c>
      <c r="I122" s="27">
        <v>491.5419417332872</v>
      </c>
      <c r="J122" s="27">
        <v>24.577097086664363</v>
      </c>
      <c r="K122" s="27">
        <v>466.96484464662285</v>
      </c>
    </row>
    <row r="123" spans="1:11" ht="15" customHeight="1">
      <c r="A123" s="28"/>
      <c r="B123" s="26"/>
      <c r="C123" s="26"/>
      <c r="D123" s="26" t="s">
        <v>332</v>
      </c>
      <c r="E123" s="27">
        <v>1488.128991072032</v>
      </c>
      <c r="F123" s="27">
        <v>4.306314564079804</v>
      </c>
      <c r="G123" s="27">
        <v>0</v>
      </c>
      <c r="H123" s="27">
        <v>371.8571240008368</v>
      </c>
      <c r="I123" s="27">
        <v>1864.2924296369488</v>
      </c>
      <c r="J123" s="27">
        <v>93.2146214818475</v>
      </c>
      <c r="K123" s="27">
        <v>1771.0778081551014</v>
      </c>
    </row>
    <row r="124" spans="1:11" ht="15" customHeight="1">
      <c r="A124" s="28"/>
      <c r="B124" s="26"/>
      <c r="C124" s="26"/>
      <c r="D124" s="26" t="s">
        <v>342</v>
      </c>
      <c r="E124" s="27">
        <f>SUM(E122:E123)</f>
        <v>1541.443646112032</v>
      </c>
      <c r="F124" s="27">
        <f aca="true" t="shared" si="41" ref="F124:K124">SUM(F122:F123)</f>
        <v>32.47713512273902</v>
      </c>
      <c r="G124" s="27">
        <f t="shared" si="41"/>
        <v>0</v>
      </c>
      <c r="H124" s="27">
        <f t="shared" si="41"/>
        <v>781.9135901354648</v>
      </c>
      <c r="I124" s="27">
        <f t="shared" si="41"/>
        <v>2355.834371370236</v>
      </c>
      <c r="J124" s="27">
        <f t="shared" si="41"/>
        <v>117.79171856851187</v>
      </c>
      <c r="K124" s="27">
        <f t="shared" si="41"/>
        <v>2238.042652801724</v>
      </c>
    </row>
    <row r="125" spans="1:11" ht="15" customHeight="1">
      <c r="A125" s="28">
        <v>43</v>
      </c>
      <c r="B125" s="26"/>
      <c r="C125" s="26" t="s">
        <v>47</v>
      </c>
      <c r="D125" s="26" t="s">
        <v>332</v>
      </c>
      <c r="E125" s="27">
        <v>538.8107935586378</v>
      </c>
      <c r="F125" s="27">
        <v>4.327012820929691</v>
      </c>
      <c r="G125" s="27">
        <v>0</v>
      </c>
      <c r="H125" s="27">
        <v>100.71348469868245</v>
      </c>
      <c r="I125" s="27">
        <v>643.8512910782499</v>
      </c>
      <c r="J125" s="27">
        <v>32.1925645539125</v>
      </c>
      <c r="K125" s="27">
        <v>611.6587265243375</v>
      </c>
    </row>
    <row r="126" spans="1:11" ht="15" customHeight="1">
      <c r="A126" s="28">
        <v>44</v>
      </c>
      <c r="B126" s="26"/>
      <c r="C126" s="26" t="s">
        <v>48</v>
      </c>
      <c r="D126" s="26" t="s">
        <v>332</v>
      </c>
      <c r="E126" s="27">
        <v>395.85434152</v>
      </c>
      <c r="F126" s="27">
        <v>10.31601807703341</v>
      </c>
      <c r="G126" s="27">
        <v>0</v>
      </c>
      <c r="H126" s="27">
        <v>50.643356050452894</v>
      </c>
      <c r="I126" s="27">
        <v>456.8137156474863</v>
      </c>
      <c r="J126" s="27">
        <v>22.840685782374315</v>
      </c>
      <c r="K126" s="27">
        <v>433.973029865112</v>
      </c>
    </row>
    <row r="127" spans="1:11" ht="15" customHeight="1">
      <c r="A127" s="28"/>
      <c r="B127" s="26"/>
      <c r="C127" s="40" t="s">
        <v>379</v>
      </c>
      <c r="D127" s="40" t="s">
        <v>333</v>
      </c>
      <c r="E127" s="41">
        <f>E111+E116+E119+E122</f>
        <v>80.64094304</v>
      </c>
      <c r="F127" s="41">
        <f aca="true" t="shared" si="42" ref="F127:K127">F111+F116+F119+F122</f>
        <v>67.08096</v>
      </c>
      <c r="G127" s="41">
        <f t="shared" si="42"/>
        <v>0</v>
      </c>
      <c r="H127" s="41">
        <f t="shared" si="42"/>
        <v>730.9649231016308</v>
      </c>
      <c r="I127" s="41">
        <f t="shared" si="42"/>
        <v>878.6868261416308</v>
      </c>
      <c r="J127" s="41">
        <f t="shared" si="42"/>
        <v>54.409302180560786</v>
      </c>
      <c r="K127" s="41">
        <f t="shared" si="42"/>
        <v>824.2775239610701</v>
      </c>
    </row>
    <row r="128" spans="1:11" ht="15" customHeight="1">
      <c r="A128" s="28"/>
      <c r="B128" s="26"/>
      <c r="C128" s="40"/>
      <c r="D128" s="40" t="s">
        <v>332</v>
      </c>
      <c r="E128" s="41">
        <f>E112+E114+E115+E117+E120+E123+E125+E126</f>
        <v>8134.1428186562935</v>
      </c>
      <c r="F128" s="41">
        <f aca="true" t="shared" si="43" ref="F128:K128">F112+F114+F115+F117+F120+F123+F125+F126</f>
        <v>83.01266999999999</v>
      </c>
      <c r="G128" s="41">
        <f t="shared" si="43"/>
        <v>85.05056552533334</v>
      </c>
      <c r="H128" s="41">
        <f t="shared" si="43"/>
        <v>1388.05960375</v>
      </c>
      <c r="I128" s="41">
        <f t="shared" si="43"/>
        <v>9690.265657931628</v>
      </c>
      <c r="J128" s="41">
        <f t="shared" si="43"/>
        <v>484.5132828965812</v>
      </c>
      <c r="K128" s="41">
        <f t="shared" si="43"/>
        <v>9205.752375035046</v>
      </c>
    </row>
    <row r="129" spans="1:11" ht="15" customHeight="1">
      <c r="A129" s="28"/>
      <c r="B129" s="26"/>
      <c r="C129" s="40"/>
      <c r="D129" s="40" t="s">
        <v>342</v>
      </c>
      <c r="E129" s="41">
        <f aca="true" t="shared" si="44" ref="E129:K129">SUM(E127:E128)</f>
        <v>8214.783761696293</v>
      </c>
      <c r="F129" s="41">
        <f t="shared" si="44"/>
        <v>150.09363</v>
      </c>
      <c r="G129" s="41">
        <f t="shared" si="44"/>
        <v>85.05056552533334</v>
      </c>
      <c r="H129" s="41">
        <f t="shared" si="44"/>
        <v>2119.024526851631</v>
      </c>
      <c r="I129" s="41">
        <f t="shared" si="44"/>
        <v>10568.95248407326</v>
      </c>
      <c r="J129" s="41">
        <f t="shared" si="44"/>
        <v>538.922585077142</v>
      </c>
      <c r="K129" s="41">
        <f t="shared" si="44"/>
        <v>10030.029898996116</v>
      </c>
    </row>
    <row r="130" spans="1:11" ht="15" customHeight="1">
      <c r="A130" s="28"/>
      <c r="B130" s="26"/>
      <c r="C130" s="26"/>
      <c r="D130" s="26"/>
      <c r="E130" s="27"/>
      <c r="F130" s="27"/>
      <c r="G130" s="27"/>
      <c r="H130" s="27"/>
      <c r="I130" s="27"/>
      <c r="J130" s="27"/>
      <c r="K130" s="27"/>
    </row>
    <row r="131" spans="1:11" ht="15" customHeight="1">
      <c r="A131" s="28">
        <v>45</v>
      </c>
      <c r="B131" s="26" t="s">
        <v>49</v>
      </c>
      <c r="C131" s="26" t="s">
        <v>50</v>
      </c>
      <c r="D131" s="26" t="s">
        <v>333</v>
      </c>
      <c r="E131" s="27">
        <v>4215.8752324</v>
      </c>
      <c r="F131" s="27">
        <v>1154.3950711344623</v>
      </c>
      <c r="G131" s="27">
        <v>42.372004999999994</v>
      </c>
      <c r="H131" s="27">
        <v>2873.4793262030994</v>
      </c>
      <c r="I131" s="27">
        <v>8286.121634737563</v>
      </c>
      <c r="J131" s="27">
        <v>460.78984443725534</v>
      </c>
      <c r="K131" s="27">
        <v>7825.331790300308</v>
      </c>
    </row>
    <row r="132" spans="1:11" ht="15" customHeight="1">
      <c r="A132" s="28"/>
      <c r="B132" s="26"/>
      <c r="C132" s="26"/>
      <c r="D132" s="26" t="s">
        <v>332</v>
      </c>
      <c r="E132" s="27">
        <v>5370.485927759366</v>
      </c>
      <c r="F132" s="27">
        <v>495.3337734676785</v>
      </c>
      <c r="G132" s="27">
        <v>52.09219166666667</v>
      </c>
      <c r="H132" s="27">
        <v>1206.3074078834543</v>
      </c>
      <c r="I132" s="27">
        <v>7124.219300777166</v>
      </c>
      <c r="J132" s="27">
        <v>356.21096503885815</v>
      </c>
      <c r="K132" s="27">
        <v>6768.008335738307</v>
      </c>
    </row>
    <row r="133" spans="1:11" ht="15" customHeight="1">
      <c r="A133" s="28"/>
      <c r="B133" s="26"/>
      <c r="C133" s="26"/>
      <c r="D133" s="26" t="s">
        <v>342</v>
      </c>
      <c r="E133" s="27">
        <f>SUM(E131:E132)</f>
        <v>9586.361160159366</v>
      </c>
      <c r="F133" s="27">
        <f aca="true" t="shared" si="45" ref="F133:K133">SUM(F131:F132)</f>
        <v>1649.7288446021407</v>
      </c>
      <c r="G133" s="27">
        <f t="shared" si="45"/>
        <v>94.46419666666667</v>
      </c>
      <c r="H133" s="27">
        <f t="shared" si="45"/>
        <v>4079.7867340865537</v>
      </c>
      <c r="I133" s="27">
        <f t="shared" si="45"/>
        <v>15410.340935514729</v>
      </c>
      <c r="J133" s="27">
        <f t="shared" si="45"/>
        <v>817.0008094761135</v>
      </c>
      <c r="K133" s="27">
        <f t="shared" si="45"/>
        <v>14593.340126038616</v>
      </c>
    </row>
    <row r="134" spans="1:11" ht="15" customHeight="1">
      <c r="A134" s="28">
        <v>46</v>
      </c>
      <c r="B134" s="26"/>
      <c r="C134" s="26" t="s">
        <v>51</v>
      </c>
      <c r="D134" s="26" t="s">
        <v>333</v>
      </c>
      <c r="E134" s="27">
        <v>206.679984</v>
      </c>
      <c r="F134" s="27">
        <v>47.230400384615386</v>
      </c>
      <c r="G134" s="27">
        <v>0</v>
      </c>
      <c r="H134" s="27">
        <v>664.7151424309051</v>
      </c>
      <c r="I134" s="27">
        <v>918.6255268155205</v>
      </c>
      <c r="J134" s="27">
        <v>63.873672191457295</v>
      </c>
      <c r="K134" s="27">
        <v>854.7518546240632</v>
      </c>
    </row>
    <row r="135" spans="1:11" ht="15" customHeight="1">
      <c r="A135" s="28"/>
      <c r="B135" s="26"/>
      <c r="C135" s="26"/>
      <c r="D135" s="26" t="s">
        <v>332</v>
      </c>
      <c r="E135" s="27">
        <v>14306.258081599999</v>
      </c>
      <c r="F135" s="27">
        <v>516.0763589782295</v>
      </c>
      <c r="G135" s="27">
        <v>0</v>
      </c>
      <c r="H135" s="27">
        <v>531.9234286277389</v>
      </c>
      <c r="I135" s="27">
        <v>15354.257869205967</v>
      </c>
      <c r="J135" s="27">
        <v>1123.3945367852984</v>
      </c>
      <c r="K135" s="27">
        <v>14230.863332420668</v>
      </c>
    </row>
    <row r="136" spans="1:11" ht="15" customHeight="1">
      <c r="A136" s="28"/>
      <c r="B136" s="26"/>
      <c r="C136" s="26"/>
      <c r="D136" s="26" t="s">
        <v>342</v>
      </c>
      <c r="E136" s="27">
        <f>SUM(E134:E135)</f>
        <v>14512.9380656</v>
      </c>
      <c r="F136" s="27">
        <f aca="true" t="shared" si="46" ref="F136:K136">SUM(F134:F135)</f>
        <v>563.3067593628448</v>
      </c>
      <c r="G136" s="27">
        <f t="shared" si="46"/>
        <v>0</v>
      </c>
      <c r="H136" s="27">
        <f t="shared" si="46"/>
        <v>1196.638571058644</v>
      </c>
      <c r="I136" s="27">
        <f t="shared" si="46"/>
        <v>16272.883396021487</v>
      </c>
      <c r="J136" s="27">
        <f t="shared" si="46"/>
        <v>1187.2682089767557</v>
      </c>
      <c r="K136" s="27">
        <f t="shared" si="46"/>
        <v>15085.61518704473</v>
      </c>
    </row>
    <row r="137" spans="1:11" ht="15" customHeight="1">
      <c r="A137" s="28">
        <v>47</v>
      </c>
      <c r="B137" s="26"/>
      <c r="C137" s="26" t="s">
        <v>52</v>
      </c>
      <c r="D137" s="26" t="s">
        <v>333</v>
      </c>
      <c r="E137" s="27">
        <v>1292.286702794838</v>
      </c>
      <c r="F137" s="27">
        <v>802.4057225449878</v>
      </c>
      <c r="G137" s="27">
        <v>7.221499999999999</v>
      </c>
      <c r="H137" s="27">
        <v>1660.6661780244829</v>
      </c>
      <c r="I137" s="27">
        <v>3762.5801033643093</v>
      </c>
      <c r="J137" s="27">
        <v>188.1290051682151</v>
      </c>
      <c r="K137" s="27">
        <v>3574.4510981960943</v>
      </c>
    </row>
    <row r="138" spans="1:11" ht="15" customHeight="1">
      <c r="A138" s="28"/>
      <c r="B138" s="26"/>
      <c r="C138" s="26"/>
      <c r="D138" s="26" t="s">
        <v>332</v>
      </c>
      <c r="E138" s="27">
        <v>6922.2561725998485</v>
      </c>
      <c r="F138" s="27">
        <v>389.94124025703655</v>
      </c>
      <c r="G138" s="27">
        <v>50.13905</v>
      </c>
      <c r="H138" s="27">
        <v>1004.8033811460525</v>
      </c>
      <c r="I138" s="27">
        <v>8367.139844002937</v>
      </c>
      <c r="J138" s="27">
        <v>418.3569922001469</v>
      </c>
      <c r="K138" s="27">
        <v>7948.78285180279</v>
      </c>
    </row>
    <row r="139" spans="1:11" ht="15" customHeight="1">
      <c r="A139" s="28"/>
      <c r="B139" s="26"/>
      <c r="C139" s="26"/>
      <c r="D139" s="26" t="s">
        <v>342</v>
      </c>
      <c r="E139" s="27">
        <f>SUM(E137:E138)</f>
        <v>8214.542875394687</v>
      </c>
      <c r="F139" s="27">
        <f aca="true" t="shared" si="47" ref="F139:K139">SUM(F137:F138)</f>
        <v>1192.3469628020243</v>
      </c>
      <c r="G139" s="27">
        <f t="shared" si="47"/>
        <v>57.360549999999996</v>
      </c>
      <c r="H139" s="27">
        <f t="shared" si="47"/>
        <v>2665.4695591705354</v>
      </c>
      <c r="I139" s="27">
        <f t="shared" si="47"/>
        <v>12129.719947367246</v>
      </c>
      <c r="J139" s="27">
        <f t="shared" si="47"/>
        <v>606.485997368362</v>
      </c>
      <c r="K139" s="27">
        <f t="shared" si="47"/>
        <v>11523.233949998885</v>
      </c>
    </row>
    <row r="140" spans="1:11" ht="15" customHeight="1">
      <c r="A140" s="28">
        <v>48</v>
      </c>
      <c r="B140" s="26"/>
      <c r="C140" s="26" t="s">
        <v>53</v>
      </c>
      <c r="D140" s="26" t="s">
        <v>333</v>
      </c>
      <c r="E140" s="27">
        <v>39.6258752</v>
      </c>
      <c r="F140" s="27">
        <v>29.044641615384617</v>
      </c>
      <c r="G140" s="27">
        <v>0</v>
      </c>
      <c r="H140" s="27">
        <v>77.05024742120223</v>
      </c>
      <c r="I140" s="27">
        <v>145.72076423658683</v>
      </c>
      <c r="J140" s="27">
        <v>11.749625553547574</v>
      </c>
      <c r="K140" s="27">
        <v>133.97113868303927</v>
      </c>
    </row>
    <row r="141" spans="1:11" ht="15" customHeight="1">
      <c r="A141" s="28"/>
      <c r="B141" s="26"/>
      <c r="C141" s="26"/>
      <c r="D141" s="26" t="s">
        <v>332</v>
      </c>
      <c r="E141" s="27">
        <v>10812.581086088889</v>
      </c>
      <c r="F141" s="27">
        <v>641.1698439498202</v>
      </c>
      <c r="G141" s="27">
        <v>0</v>
      </c>
      <c r="H141" s="27">
        <v>831.6174752239102</v>
      </c>
      <c r="I141" s="27">
        <v>12285.368405262618</v>
      </c>
      <c r="J141" s="27">
        <v>730.549250663131</v>
      </c>
      <c r="K141" s="27">
        <v>11554.819154599487</v>
      </c>
    </row>
    <row r="142" spans="1:11" ht="15" customHeight="1">
      <c r="A142" s="28"/>
      <c r="B142" s="26"/>
      <c r="C142" s="26"/>
      <c r="D142" s="26" t="s">
        <v>342</v>
      </c>
      <c r="E142" s="27">
        <f>SUM(E140:E141)</f>
        <v>10852.206961288888</v>
      </c>
      <c r="F142" s="27">
        <f aca="true" t="shared" si="48" ref="F142:K142">SUM(F140:F141)</f>
        <v>670.2144855652049</v>
      </c>
      <c r="G142" s="27">
        <f t="shared" si="48"/>
        <v>0</v>
      </c>
      <c r="H142" s="27">
        <f t="shared" si="48"/>
        <v>908.6677226451125</v>
      </c>
      <c r="I142" s="27">
        <f t="shared" si="48"/>
        <v>12431.089169499204</v>
      </c>
      <c r="J142" s="27">
        <f t="shared" si="48"/>
        <v>742.2988762166787</v>
      </c>
      <c r="K142" s="27">
        <f t="shared" si="48"/>
        <v>11688.790293282525</v>
      </c>
    </row>
    <row r="143" spans="1:11" ht="15" customHeight="1">
      <c r="A143" s="28">
        <v>49</v>
      </c>
      <c r="B143" s="26"/>
      <c r="C143" s="26" t="s">
        <v>54</v>
      </c>
      <c r="D143" s="26" t="s">
        <v>333</v>
      </c>
      <c r="E143" s="27">
        <v>350.793933109367</v>
      </c>
      <c r="F143" s="27">
        <v>126.56445683507258</v>
      </c>
      <c r="G143" s="27">
        <v>0</v>
      </c>
      <c r="H143" s="27">
        <v>142.80549074860764</v>
      </c>
      <c r="I143" s="27">
        <v>620.1638806930472</v>
      </c>
      <c r="J143" s="27">
        <v>31.008194034652334</v>
      </c>
      <c r="K143" s="27">
        <v>589.1556866583949</v>
      </c>
    </row>
    <row r="144" spans="1:11" ht="15" customHeight="1">
      <c r="A144" s="28"/>
      <c r="B144" s="26"/>
      <c r="C144" s="26"/>
      <c r="D144" s="26" t="s">
        <v>332</v>
      </c>
      <c r="E144" s="27">
        <v>7322.5703820601075</v>
      </c>
      <c r="F144" s="27">
        <v>828.327118654077</v>
      </c>
      <c r="G144" s="27">
        <v>0</v>
      </c>
      <c r="H144" s="27">
        <v>1701.2114889350162</v>
      </c>
      <c r="I144" s="27">
        <v>9852.108989649201</v>
      </c>
      <c r="J144" s="27">
        <v>492.6054494824601</v>
      </c>
      <c r="K144" s="27">
        <v>9359.503540166741</v>
      </c>
    </row>
    <row r="145" spans="1:11" ht="15" customHeight="1">
      <c r="A145" s="28"/>
      <c r="B145" s="26"/>
      <c r="C145" s="26"/>
      <c r="D145" s="26" t="s">
        <v>342</v>
      </c>
      <c r="E145" s="27">
        <f>SUM(E143:E144)</f>
        <v>7673.364315169474</v>
      </c>
      <c r="F145" s="27">
        <f aca="true" t="shared" si="49" ref="F145:K145">SUM(F143:F144)</f>
        <v>954.8915754891495</v>
      </c>
      <c r="G145" s="27">
        <f t="shared" si="49"/>
        <v>0</v>
      </c>
      <c r="H145" s="27">
        <f t="shared" si="49"/>
        <v>1844.0169796836237</v>
      </c>
      <c r="I145" s="27">
        <f t="shared" si="49"/>
        <v>10472.272870342249</v>
      </c>
      <c r="J145" s="27">
        <f t="shared" si="49"/>
        <v>523.6136435171125</v>
      </c>
      <c r="K145" s="27">
        <f t="shared" si="49"/>
        <v>9948.659226825135</v>
      </c>
    </row>
    <row r="146" spans="1:11" ht="15" customHeight="1">
      <c r="A146" s="28">
        <v>50</v>
      </c>
      <c r="B146" s="26"/>
      <c r="C146" s="26" t="s">
        <v>55</v>
      </c>
      <c r="D146" s="26" t="s">
        <v>333</v>
      </c>
      <c r="E146" s="27">
        <v>397.12025600000004</v>
      </c>
      <c r="F146" s="27">
        <v>295.704072</v>
      </c>
      <c r="G146" s="27">
        <v>0</v>
      </c>
      <c r="H146" s="27">
        <v>4674.4130766183425</v>
      </c>
      <c r="I146" s="27">
        <v>5367.237404618342</v>
      </c>
      <c r="J146" s="27">
        <v>536.723740461834</v>
      </c>
      <c r="K146" s="27">
        <v>4830.513664156508</v>
      </c>
    </row>
    <row r="147" spans="1:11" ht="15" customHeight="1">
      <c r="A147" s="28"/>
      <c r="B147" s="26"/>
      <c r="C147" s="26"/>
      <c r="D147" s="26" t="s">
        <v>332</v>
      </c>
      <c r="E147" s="27">
        <v>23278.4709248</v>
      </c>
      <c r="F147" s="27">
        <v>316.6122675042685</v>
      </c>
      <c r="G147" s="27">
        <v>0</v>
      </c>
      <c r="H147" s="27">
        <v>523.6825808361596</v>
      </c>
      <c r="I147" s="27">
        <v>24118.76577314043</v>
      </c>
      <c r="J147" s="27">
        <v>1205.9382886570215</v>
      </c>
      <c r="K147" s="27">
        <v>22912.82748448341</v>
      </c>
    </row>
    <row r="148" spans="1:11" ht="15" customHeight="1">
      <c r="A148" s="28"/>
      <c r="B148" s="26"/>
      <c r="C148" s="26"/>
      <c r="D148" s="26" t="s">
        <v>342</v>
      </c>
      <c r="E148" s="27">
        <f>SUM(E146:E147)</f>
        <v>23675.5911808</v>
      </c>
      <c r="F148" s="27">
        <f aca="true" t="shared" si="50" ref="F148:K148">SUM(F146:F147)</f>
        <v>612.3163395042685</v>
      </c>
      <c r="G148" s="27">
        <f t="shared" si="50"/>
        <v>0</v>
      </c>
      <c r="H148" s="27">
        <f t="shared" si="50"/>
        <v>5198.095657454502</v>
      </c>
      <c r="I148" s="27">
        <f t="shared" si="50"/>
        <v>29486.003177758772</v>
      </c>
      <c r="J148" s="27">
        <f t="shared" si="50"/>
        <v>1742.6620291188556</v>
      </c>
      <c r="K148" s="27">
        <f t="shared" si="50"/>
        <v>27743.341148639916</v>
      </c>
    </row>
    <row r="149" spans="1:11" ht="15" customHeight="1">
      <c r="A149" s="28">
        <v>51</v>
      </c>
      <c r="B149" s="26"/>
      <c r="C149" s="26" t="s">
        <v>56</v>
      </c>
      <c r="D149" s="26" t="s">
        <v>333</v>
      </c>
      <c r="E149" s="27">
        <v>3291.618897642872</v>
      </c>
      <c r="F149" s="27">
        <v>987.7972158196881</v>
      </c>
      <c r="G149" s="27">
        <v>77.73822333333332</v>
      </c>
      <c r="H149" s="27">
        <v>3918.928623775013</v>
      </c>
      <c r="I149" s="27">
        <v>8276.082960570906</v>
      </c>
      <c r="J149" s="27">
        <v>413.80414802854546</v>
      </c>
      <c r="K149" s="27">
        <v>7862.27881254236</v>
      </c>
    </row>
    <row r="150" spans="1:11" ht="15" customHeight="1">
      <c r="A150" s="28"/>
      <c r="B150" s="26"/>
      <c r="C150" s="26"/>
      <c r="D150" s="26" t="s">
        <v>332</v>
      </c>
      <c r="E150" s="27">
        <v>6313.922907308939</v>
      </c>
      <c r="F150" s="27">
        <v>732.7079652439932</v>
      </c>
      <c r="G150" s="27">
        <v>31.644383333333337</v>
      </c>
      <c r="H150" s="27">
        <v>2048.172378163511</v>
      </c>
      <c r="I150" s="27">
        <v>9126.447634049777</v>
      </c>
      <c r="J150" s="27">
        <v>456.3223817024888</v>
      </c>
      <c r="K150" s="27">
        <v>8670.125252347289</v>
      </c>
    </row>
    <row r="151" spans="1:11" ht="15" customHeight="1">
      <c r="A151" s="28"/>
      <c r="B151" s="26"/>
      <c r="C151" s="26"/>
      <c r="D151" s="26" t="s">
        <v>342</v>
      </c>
      <c r="E151" s="27">
        <f>SUM(E149:E150)</f>
        <v>9605.541804951812</v>
      </c>
      <c r="F151" s="27">
        <f aca="true" t="shared" si="51" ref="F151:K151">SUM(F149:F150)</f>
        <v>1720.5051810636812</v>
      </c>
      <c r="G151" s="27">
        <f t="shared" si="51"/>
        <v>109.38260666666666</v>
      </c>
      <c r="H151" s="27">
        <f t="shared" si="51"/>
        <v>5967.101001938524</v>
      </c>
      <c r="I151" s="27">
        <f t="shared" si="51"/>
        <v>17402.530594620683</v>
      </c>
      <c r="J151" s="27">
        <f t="shared" si="51"/>
        <v>870.1265297310342</v>
      </c>
      <c r="K151" s="27">
        <f t="shared" si="51"/>
        <v>16532.404064889648</v>
      </c>
    </row>
    <row r="152" spans="1:11" ht="15" customHeight="1">
      <c r="A152" s="28">
        <v>52</v>
      </c>
      <c r="B152" s="26"/>
      <c r="C152" s="26" t="s">
        <v>57</v>
      </c>
      <c r="D152" s="26" t="s">
        <v>333</v>
      </c>
      <c r="E152" s="27">
        <v>571.0371564279518</v>
      </c>
      <c r="F152" s="27">
        <v>302.22545466090145</v>
      </c>
      <c r="G152" s="27">
        <v>1.2829700000000002</v>
      </c>
      <c r="H152" s="27">
        <v>1032.9979708175827</v>
      </c>
      <c r="I152" s="27">
        <v>1907.5435519064358</v>
      </c>
      <c r="J152" s="27">
        <v>95.37717759532185</v>
      </c>
      <c r="K152" s="27">
        <v>1812.166374311114</v>
      </c>
    </row>
    <row r="153" spans="1:11" ht="15" customHeight="1">
      <c r="A153" s="28"/>
      <c r="B153" s="26"/>
      <c r="C153" s="26"/>
      <c r="D153" s="26" t="s">
        <v>332</v>
      </c>
      <c r="E153" s="27">
        <v>7750.532913543218</v>
      </c>
      <c r="F153" s="27">
        <v>1606.372163923021</v>
      </c>
      <c r="G153" s="27">
        <v>22.905783333333336</v>
      </c>
      <c r="H153" s="27">
        <v>3380.4697499726785</v>
      </c>
      <c r="I153" s="27">
        <v>12760.280610772252</v>
      </c>
      <c r="J153" s="27">
        <v>638.0140305386125</v>
      </c>
      <c r="K153" s="27">
        <v>12122.26658023364</v>
      </c>
    </row>
    <row r="154" spans="1:11" ht="15" customHeight="1">
      <c r="A154" s="28"/>
      <c r="B154" s="26"/>
      <c r="C154" s="26"/>
      <c r="D154" s="26" t="s">
        <v>342</v>
      </c>
      <c r="E154" s="27">
        <f>SUM(E152:E153)</f>
        <v>8321.570069971169</v>
      </c>
      <c r="F154" s="27">
        <f aca="true" t="shared" si="52" ref="F154:K154">SUM(F152:F153)</f>
        <v>1908.5976185839224</v>
      </c>
      <c r="G154" s="27">
        <f t="shared" si="52"/>
        <v>24.188753333333334</v>
      </c>
      <c r="H154" s="27">
        <f t="shared" si="52"/>
        <v>4413.467720790261</v>
      </c>
      <c r="I154" s="27">
        <f t="shared" si="52"/>
        <v>14667.824162678688</v>
      </c>
      <c r="J154" s="27">
        <f t="shared" si="52"/>
        <v>733.3912081339344</v>
      </c>
      <c r="K154" s="27">
        <f t="shared" si="52"/>
        <v>13934.432954544754</v>
      </c>
    </row>
    <row r="155" spans="1:11" ht="15" customHeight="1">
      <c r="A155" s="28">
        <v>53</v>
      </c>
      <c r="B155" s="26"/>
      <c r="C155" s="26" t="s">
        <v>58</v>
      </c>
      <c r="D155" s="26" t="s">
        <v>333</v>
      </c>
      <c r="E155" s="27">
        <v>1198.5020145134451</v>
      </c>
      <c r="F155" s="27">
        <v>481.36669293487</v>
      </c>
      <c r="G155" s="27">
        <v>0</v>
      </c>
      <c r="H155" s="27">
        <v>1201.1191222547363</v>
      </c>
      <c r="I155" s="27">
        <v>2880.9878297030514</v>
      </c>
      <c r="J155" s="27">
        <v>144.0493914851526</v>
      </c>
      <c r="K155" s="27">
        <v>2736.9384382178987</v>
      </c>
    </row>
    <row r="156" spans="1:11" ht="15" customHeight="1">
      <c r="A156" s="28"/>
      <c r="B156" s="26"/>
      <c r="C156" s="26"/>
      <c r="D156" s="26" t="s">
        <v>332</v>
      </c>
      <c r="E156" s="27">
        <v>6083.173098970783</v>
      </c>
      <c r="F156" s="27">
        <v>574.3472781566011</v>
      </c>
      <c r="G156" s="27">
        <v>0</v>
      </c>
      <c r="H156" s="27">
        <v>1417.4929021654712</v>
      </c>
      <c r="I156" s="27">
        <v>8075.013279292856</v>
      </c>
      <c r="J156" s="27">
        <v>403.7506639646428</v>
      </c>
      <c r="K156" s="27">
        <v>7671.2626153282135</v>
      </c>
    </row>
    <row r="157" spans="1:11" ht="15" customHeight="1">
      <c r="A157" s="28"/>
      <c r="B157" s="26"/>
      <c r="C157" s="26"/>
      <c r="D157" s="26" t="s">
        <v>342</v>
      </c>
      <c r="E157" s="27">
        <f>SUM(E155:E156)</f>
        <v>7281.675113484228</v>
      </c>
      <c r="F157" s="27">
        <f aca="true" t="shared" si="53" ref="F157:K157">SUM(F155:F156)</f>
        <v>1055.7139710914712</v>
      </c>
      <c r="G157" s="27">
        <f t="shared" si="53"/>
        <v>0</v>
      </c>
      <c r="H157" s="27">
        <f t="shared" si="53"/>
        <v>2618.6120244202075</v>
      </c>
      <c r="I157" s="27">
        <f t="shared" si="53"/>
        <v>10956.001108995908</v>
      </c>
      <c r="J157" s="27">
        <f t="shared" si="53"/>
        <v>547.8000554497954</v>
      </c>
      <c r="K157" s="27">
        <f t="shared" si="53"/>
        <v>10408.201053546112</v>
      </c>
    </row>
    <row r="158" spans="1:11" ht="15" customHeight="1">
      <c r="A158" s="28">
        <v>54</v>
      </c>
      <c r="B158" s="26"/>
      <c r="C158" s="26" t="s">
        <v>59</v>
      </c>
      <c r="D158" s="26" t="s">
        <v>333</v>
      </c>
      <c r="E158" s="27">
        <v>833.2462370097245</v>
      </c>
      <c r="F158" s="27">
        <v>228.6182092342942</v>
      </c>
      <c r="G158" s="27">
        <v>0</v>
      </c>
      <c r="H158" s="27">
        <v>753.274437678575</v>
      </c>
      <c r="I158" s="27">
        <v>1815.1388839225938</v>
      </c>
      <c r="J158" s="27">
        <v>90.75694419612974</v>
      </c>
      <c r="K158" s="27">
        <v>1724.381939726464</v>
      </c>
    </row>
    <row r="159" spans="1:11" ht="15" customHeight="1">
      <c r="A159" s="28"/>
      <c r="B159" s="26"/>
      <c r="C159" s="26"/>
      <c r="D159" s="26" t="s">
        <v>332</v>
      </c>
      <c r="E159" s="27">
        <v>5757.11651716937</v>
      </c>
      <c r="F159" s="27">
        <v>817.808702818969</v>
      </c>
      <c r="G159" s="27">
        <v>0</v>
      </c>
      <c r="H159" s="27">
        <v>1836.6696855155274</v>
      </c>
      <c r="I159" s="27">
        <v>8411.594905503867</v>
      </c>
      <c r="J159" s="27">
        <v>420.5797452751935</v>
      </c>
      <c r="K159" s="27">
        <v>7991.015160228674</v>
      </c>
    </row>
    <row r="160" spans="1:11" ht="15" customHeight="1">
      <c r="A160" s="28"/>
      <c r="B160" s="26"/>
      <c r="C160" s="26"/>
      <c r="D160" s="26" t="s">
        <v>342</v>
      </c>
      <c r="E160" s="27">
        <f>SUM(E158:E159)</f>
        <v>6590.362754179095</v>
      </c>
      <c r="F160" s="27">
        <f aca="true" t="shared" si="54" ref="F160:K160">SUM(F158:F159)</f>
        <v>1046.426912053263</v>
      </c>
      <c r="G160" s="27">
        <f t="shared" si="54"/>
        <v>0</v>
      </c>
      <c r="H160" s="27">
        <f t="shared" si="54"/>
        <v>2589.9441231941023</v>
      </c>
      <c r="I160" s="27">
        <f t="shared" si="54"/>
        <v>10226.73378942646</v>
      </c>
      <c r="J160" s="27">
        <f t="shared" si="54"/>
        <v>511.3366894713232</v>
      </c>
      <c r="K160" s="27">
        <f t="shared" si="54"/>
        <v>9715.397099955138</v>
      </c>
    </row>
    <row r="161" spans="1:11" ht="15" customHeight="1">
      <c r="A161" s="28">
        <v>55</v>
      </c>
      <c r="B161" s="26"/>
      <c r="C161" s="26" t="s">
        <v>60</v>
      </c>
      <c r="D161" s="26" t="s">
        <v>333</v>
      </c>
      <c r="E161" s="27">
        <v>1975.4127892643282</v>
      </c>
      <c r="F161" s="27">
        <v>879.3799883913609</v>
      </c>
      <c r="G161" s="27">
        <v>0</v>
      </c>
      <c r="H161" s="27">
        <v>2967.1772494325173</v>
      </c>
      <c r="I161" s="27">
        <v>5821.970027088206</v>
      </c>
      <c r="J161" s="27">
        <v>291.09850135441064</v>
      </c>
      <c r="K161" s="27">
        <v>5530.871525733795</v>
      </c>
    </row>
    <row r="162" spans="1:11" ht="15" customHeight="1">
      <c r="A162" s="28"/>
      <c r="B162" s="26"/>
      <c r="C162" s="26"/>
      <c r="D162" s="26" t="s">
        <v>332</v>
      </c>
      <c r="E162" s="27">
        <v>10277.954587691032</v>
      </c>
      <c r="F162" s="27">
        <v>976.2588899305504</v>
      </c>
      <c r="G162" s="27">
        <v>0</v>
      </c>
      <c r="H162" s="27">
        <v>2150.426952987671</v>
      </c>
      <c r="I162" s="27">
        <v>13404.640430609254</v>
      </c>
      <c r="J162" s="27">
        <v>670.2320215304628</v>
      </c>
      <c r="K162" s="27">
        <v>12734.408409078791</v>
      </c>
    </row>
    <row r="163" spans="1:11" ht="15" customHeight="1">
      <c r="A163" s="28"/>
      <c r="B163" s="26"/>
      <c r="C163" s="26"/>
      <c r="D163" s="26" t="s">
        <v>342</v>
      </c>
      <c r="E163" s="27">
        <f>SUM(E161:E162)</f>
        <v>12253.36737695536</v>
      </c>
      <c r="F163" s="27">
        <f aca="true" t="shared" si="55" ref="F163:K163">SUM(F161:F162)</f>
        <v>1855.6388783219113</v>
      </c>
      <c r="G163" s="27">
        <f t="shared" si="55"/>
        <v>0</v>
      </c>
      <c r="H163" s="27">
        <f t="shared" si="55"/>
        <v>5117.604202420189</v>
      </c>
      <c r="I163" s="27">
        <f t="shared" si="55"/>
        <v>19226.61045769746</v>
      </c>
      <c r="J163" s="27">
        <f t="shared" si="55"/>
        <v>961.3305228848735</v>
      </c>
      <c r="K163" s="27">
        <f t="shared" si="55"/>
        <v>18265.279934812585</v>
      </c>
    </row>
    <row r="164" spans="1:11" ht="15" customHeight="1">
      <c r="A164" s="28">
        <v>56</v>
      </c>
      <c r="B164" s="26"/>
      <c r="C164" s="26" t="s">
        <v>61</v>
      </c>
      <c r="D164" s="26" t="s">
        <v>333</v>
      </c>
      <c r="E164" s="27">
        <v>951.1646003868943</v>
      </c>
      <c r="F164" s="27">
        <v>263.20150070230267</v>
      </c>
      <c r="G164" s="27">
        <v>0</v>
      </c>
      <c r="H164" s="27">
        <v>3394.625071944566</v>
      </c>
      <c r="I164" s="27">
        <v>4608.991173033763</v>
      </c>
      <c r="J164" s="27">
        <v>230.4495586516879</v>
      </c>
      <c r="K164" s="27">
        <v>4378.541614382075</v>
      </c>
    </row>
    <row r="165" spans="1:11" ht="15" customHeight="1">
      <c r="A165" s="28"/>
      <c r="B165" s="26"/>
      <c r="C165" s="26"/>
      <c r="D165" s="26" t="s">
        <v>332</v>
      </c>
      <c r="E165" s="27">
        <v>8030.93523803313</v>
      </c>
      <c r="F165" s="27">
        <v>703.9532498852132</v>
      </c>
      <c r="G165" s="27">
        <v>0</v>
      </c>
      <c r="H165" s="27">
        <v>1727.8715153723313</v>
      </c>
      <c r="I165" s="27">
        <v>10462.760003290674</v>
      </c>
      <c r="J165" s="27">
        <v>523.1380001645339</v>
      </c>
      <c r="K165" s="27">
        <v>9939.62200312614</v>
      </c>
    </row>
    <row r="166" spans="1:11" ht="15" customHeight="1">
      <c r="A166" s="28"/>
      <c r="B166" s="26"/>
      <c r="C166" s="26"/>
      <c r="D166" s="26" t="s">
        <v>342</v>
      </c>
      <c r="E166" s="27">
        <f>SUM(E164:E165)</f>
        <v>8982.099838420025</v>
      </c>
      <c r="F166" s="27">
        <f aca="true" t="shared" si="56" ref="F166:K166">SUM(F164:F165)</f>
        <v>967.1547505875158</v>
      </c>
      <c r="G166" s="27">
        <f t="shared" si="56"/>
        <v>0</v>
      </c>
      <c r="H166" s="27">
        <f t="shared" si="56"/>
        <v>5122.496587316898</v>
      </c>
      <c r="I166" s="27">
        <f t="shared" si="56"/>
        <v>15071.751176324437</v>
      </c>
      <c r="J166" s="27">
        <f t="shared" si="56"/>
        <v>753.5875588162218</v>
      </c>
      <c r="K166" s="27">
        <f t="shared" si="56"/>
        <v>14318.163617508215</v>
      </c>
    </row>
    <row r="167" spans="1:11" ht="15" customHeight="1">
      <c r="A167" s="28">
        <v>57</v>
      </c>
      <c r="B167" s="26"/>
      <c r="C167" s="26" t="s">
        <v>62</v>
      </c>
      <c r="D167" s="26" t="s">
        <v>333</v>
      </c>
      <c r="E167" s="27">
        <v>180.549018</v>
      </c>
      <c r="F167" s="27">
        <v>26.263472999999998</v>
      </c>
      <c r="G167" s="27">
        <v>0</v>
      </c>
      <c r="H167" s="27">
        <v>106.78407098632121</v>
      </c>
      <c r="I167" s="27">
        <v>313.5965619863212</v>
      </c>
      <c r="J167" s="27">
        <v>15.67982809931608</v>
      </c>
      <c r="K167" s="27">
        <v>297.91673388700514</v>
      </c>
    </row>
    <row r="168" spans="1:11" ht="15" customHeight="1">
      <c r="A168" s="28"/>
      <c r="B168" s="26"/>
      <c r="C168" s="26"/>
      <c r="D168" s="26" t="s">
        <v>332</v>
      </c>
      <c r="E168" s="27">
        <v>7111.774372049333</v>
      </c>
      <c r="F168" s="27">
        <v>511.9084057587112</v>
      </c>
      <c r="G168" s="27">
        <v>0</v>
      </c>
      <c r="H168" s="27">
        <v>827.0447856704775</v>
      </c>
      <c r="I168" s="27">
        <v>8450.727563478522</v>
      </c>
      <c r="J168" s="27">
        <v>422.53637817392604</v>
      </c>
      <c r="K168" s="27">
        <v>8028.191185304596</v>
      </c>
    </row>
    <row r="169" spans="1:11" ht="15" customHeight="1">
      <c r="A169" s="28"/>
      <c r="B169" s="26"/>
      <c r="C169" s="26"/>
      <c r="D169" s="26" t="s">
        <v>342</v>
      </c>
      <c r="E169" s="27">
        <f>SUM(E167:E168)</f>
        <v>7292.323390049332</v>
      </c>
      <c r="F169" s="27">
        <f aca="true" t="shared" si="57" ref="F169:K169">SUM(F167:F168)</f>
        <v>538.1718787587112</v>
      </c>
      <c r="G169" s="27">
        <f t="shared" si="57"/>
        <v>0</v>
      </c>
      <c r="H169" s="27">
        <f t="shared" si="57"/>
        <v>933.8288566567987</v>
      </c>
      <c r="I169" s="27">
        <f t="shared" si="57"/>
        <v>8764.324125464844</v>
      </c>
      <c r="J169" s="27">
        <f t="shared" si="57"/>
        <v>438.2162062732421</v>
      </c>
      <c r="K169" s="27">
        <f t="shared" si="57"/>
        <v>8326.107919191601</v>
      </c>
    </row>
    <row r="170" spans="1:12" ht="15" customHeight="1">
      <c r="A170" s="28"/>
      <c r="B170" s="26"/>
      <c r="C170" s="40" t="s">
        <v>379</v>
      </c>
      <c r="D170" s="40" t="s">
        <v>333</v>
      </c>
      <c r="E170" s="41">
        <f>E131+E134+E137+E140+E143+E146+E149+E152+E155+E158+E161+E164+E167</f>
        <v>15503.91269674942</v>
      </c>
      <c r="F170" s="41">
        <f aca="true" t="shared" si="58" ref="F170:K170">F131+F134+F137+F140+F143+F146+F149+F152+F155+F158+F161+F164+F167</f>
        <v>5624.19689925794</v>
      </c>
      <c r="G170" s="41">
        <f t="shared" si="58"/>
        <v>128.6146983333333</v>
      </c>
      <c r="H170" s="41">
        <f t="shared" si="58"/>
        <v>23468.03600833595</v>
      </c>
      <c r="I170" s="41">
        <f t="shared" si="58"/>
        <v>44724.76030267664</v>
      </c>
      <c r="J170" s="41">
        <f t="shared" si="58"/>
        <v>2573.489631257526</v>
      </c>
      <c r="K170" s="41">
        <f t="shared" si="58"/>
        <v>42151.270671419115</v>
      </c>
      <c r="L170" s="60"/>
    </row>
    <row r="171" spans="1:11" ht="15" customHeight="1">
      <c r="A171" s="28"/>
      <c r="B171" s="26"/>
      <c r="C171" s="40"/>
      <c r="D171" s="40" t="s">
        <v>332</v>
      </c>
      <c r="E171" s="41">
        <f aca="true" t="shared" si="59" ref="E171:K171">E132+E135+E138+E141+E144+E147+E150+E153+E156+E159+E162+E165+E168</f>
        <v>119338.032209674</v>
      </c>
      <c r="F171" s="41">
        <f t="shared" si="59"/>
        <v>9110.81725852817</v>
      </c>
      <c r="G171" s="41">
        <f t="shared" si="59"/>
        <v>156.78140833333336</v>
      </c>
      <c r="H171" s="41">
        <f t="shared" si="59"/>
        <v>19187.6937325</v>
      </c>
      <c r="I171" s="41">
        <f t="shared" si="59"/>
        <v>147793.32460903554</v>
      </c>
      <c r="J171" s="41">
        <f t="shared" si="59"/>
        <v>7861.6287041767755</v>
      </c>
      <c r="K171" s="41">
        <f t="shared" si="59"/>
        <v>139931.6959048588</v>
      </c>
    </row>
    <row r="172" spans="1:11" ht="15" customHeight="1">
      <c r="A172" s="28"/>
      <c r="B172" s="26"/>
      <c r="C172" s="40"/>
      <c r="D172" s="40" t="s">
        <v>342</v>
      </c>
      <c r="E172" s="41">
        <f aca="true" t="shared" si="60" ref="E172:K172">SUM(E170:E171)</f>
        <v>134841.94490642342</v>
      </c>
      <c r="F172" s="41">
        <f t="shared" si="60"/>
        <v>14735.01415778611</v>
      </c>
      <c r="G172" s="41">
        <f t="shared" si="60"/>
        <v>285.3961066666667</v>
      </c>
      <c r="H172" s="41">
        <f t="shared" si="60"/>
        <v>42655.729740835945</v>
      </c>
      <c r="I172" s="41">
        <f t="shared" si="60"/>
        <v>192518.08491171218</v>
      </c>
      <c r="J172" s="41">
        <f t="shared" si="60"/>
        <v>10435.118335434301</v>
      </c>
      <c r="K172" s="41">
        <f t="shared" si="60"/>
        <v>182082.96657627792</v>
      </c>
    </row>
    <row r="173" spans="1:11" ht="15" customHeight="1">
      <c r="A173" s="28">
        <v>58</v>
      </c>
      <c r="B173" s="26" t="s">
        <v>63</v>
      </c>
      <c r="C173" s="26" t="s">
        <v>63</v>
      </c>
      <c r="D173" s="26" t="s">
        <v>333</v>
      </c>
      <c r="E173" s="27">
        <v>1109.73478</v>
      </c>
      <c r="F173" s="27">
        <v>1992.4549965307374</v>
      </c>
      <c r="G173" s="27">
        <v>0</v>
      </c>
      <c r="H173" s="27">
        <v>3750.4854228315044</v>
      </c>
      <c r="I173" s="27">
        <v>6852.675199362242</v>
      </c>
      <c r="J173" s="27">
        <v>541.6263342944653</v>
      </c>
      <c r="K173" s="27">
        <v>6311.048865067776</v>
      </c>
    </row>
    <row r="174" spans="1:11" ht="15" customHeight="1">
      <c r="A174" s="28"/>
      <c r="B174" s="26"/>
      <c r="C174" s="26"/>
      <c r="D174" s="26" t="s">
        <v>332</v>
      </c>
      <c r="E174" s="27">
        <v>10987.849541603786</v>
      </c>
      <c r="F174" s="27">
        <v>8530.242423244657</v>
      </c>
      <c r="G174" s="27">
        <v>0</v>
      </c>
      <c r="H174" s="27">
        <v>11556.941056294281</v>
      </c>
      <c r="I174" s="27">
        <v>31075.03302114272</v>
      </c>
      <c r="J174" s="27">
        <v>1897.1149975571361</v>
      </c>
      <c r="K174" s="27">
        <v>29177.918023585586</v>
      </c>
    </row>
    <row r="175" spans="1:11" ht="15" customHeight="1">
      <c r="A175" s="28"/>
      <c r="B175" s="26"/>
      <c r="C175" s="26"/>
      <c r="D175" s="26" t="s">
        <v>342</v>
      </c>
      <c r="E175" s="27">
        <f>SUM(E173:E174)</f>
        <v>12097.584321603787</v>
      </c>
      <c r="F175" s="27">
        <f aca="true" t="shared" si="61" ref="F175:K175">SUM(F173:F174)</f>
        <v>10522.697419775395</v>
      </c>
      <c r="G175" s="27">
        <f t="shared" si="61"/>
        <v>0</v>
      </c>
      <c r="H175" s="27">
        <f t="shared" si="61"/>
        <v>15307.426479125785</v>
      </c>
      <c r="I175" s="27">
        <f t="shared" si="61"/>
        <v>37927.70822050497</v>
      </c>
      <c r="J175" s="27">
        <f t="shared" si="61"/>
        <v>2438.7413318516014</v>
      </c>
      <c r="K175" s="27">
        <f t="shared" si="61"/>
        <v>35488.96688865336</v>
      </c>
    </row>
    <row r="176" spans="1:11" ht="15" customHeight="1">
      <c r="A176" s="28">
        <v>59</v>
      </c>
      <c r="B176" s="26"/>
      <c r="C176" s="26" t="s">
        <v>64</v>
      </c>
      <c r="D176" s="26" t="s">
        <v>333</v>
      </c>
      <c r="E176" s="27">
        <v>1087.59379</v>
      </c>
      <c r="F176" s="27">
        <v>3833.475030930789</v>
      </c>
      <c r="G176" s="27">
        <v>0</v>
      </c>
      <c r="H176" s="27">
        <v>5821.905860100607</v>
      </c>
      <c r="I176" s="27">
        <v>10742.974681031395</v>
      </c>
      <c r="J176" s="27">
        <v>992.5214604264808</v>
      </c>
      <c r="K176" s="27">
        <v>9750.453220604915</v>
      </c>
    </row>
    <row r="177" spans="1:11" ht="15" customHeight="1">
      <c r="A177" s="28"/>
      <c r="B177" s="26"/>
      <c r="C177" s="26"/>
      <c r="D177" s="26" t="s">
        <v>332</v>
      </c>
      <c r="E177" s="27">
        <v>8915.583245074607</v>
      </c>
      <c r="F177" s="27">
        <v>8998.959811905059</v>
      </c>
      <c r="G177" s="27">
        <v>0</v>
      </c>
      <c r="H177" s="27">
        <v>11368.7720350977</v>
      </c>
      <c r="I177" s="27">
        <v>29283.315092077366</v>
      </c>
      <c r="J177" s="27">
        <v>1635.6643804105993</v>
      </c>
      <c r="K177" s="27">
        <v>27647.650711666767</v>
      </c>
    </row>
    <row r="178" spans="1:11" ht="15" customHeight="1">
      <c r="A178" s="28"/>
      <c r="B178" s="26"/>
      <c r="C178" s="26"/>
      <c r="D178" s="26" t="s">
        <v>342</v>
      </c>
      <c r="E178" s="27">
        <f>SUM(E176:E177)</f>
        <v>10003.177035074608</v>
      </c>
      <c r="F178" s="27">
        <f aca="true" t="shared" si="62" ref="F178:K178">SUM(F176:F177)</f>
        <v>12832.434842835848</v>
      </c>
      <c r="G178" s="27">
        <f t="shared" si="62"/>
        <v>0</v>
      </c>
      <c r="H178" s="27">
        <f t="shared" si="62"/>
        <v>17190.677895198307</v>
      </c>
      <c r="I178" s="27">
        <f t="shared" si="62"/>
        <v>40026.28977310876</v>
      </c>
      <c r="J178" s="27">
        <f t="shared" si="62"/>
        <v>2628.18584083708</v>
      </c>
      <c r="K178" s="27">
        <f t="shared" si="62"/>
        <v>37398.10393227168</v>
      </c>
    </row>
    <row r="179" spans="1:11" ht="15" customHeight="1">
      <c r="A179" s="28">
        <v>60</v>
      </c>
      <c r="B179" s="26"/>
      <c r="C179" s="26" t="s">
        <v>65</v>
      </c>
      <c r="D179" s="26" t="s">
        <v>333</v>
      </c>
      <c r="E179" s="27">
        <v>256.6340211000302</v>
      </c>
      <c r="F179" s="27">
        <v>1891.6840887160074</v>
      </c>
      <c r="G179" s="27">
        <v>0</v>
      </c>
      <c r="H179" s="27">
        <v>2643.802173149189</v>
      </c>
      <c r="I179" s="27">
        <v>4792.120282965227</v>
      </c>
      <c r="J179" s="27">
        <v>373.6978807678918</v>
      </c>
      <c r="K179" s="27">
        <v>4418.422402197335</v>
      </c>
    </row>
    <row r="180" spans="1:11" ht="15" customHeight="1">
      <c r="A180" s="28"/>
      <c r="B180" s="26"/>
      <c r="C180" s="26"/>
      <c r="D180" s="26" t="s">
        <v>332</v>
      </c>
      <c r="E180" s="27">
        <v>8197.405468382878</v>
      </c>
      <c r="F180" s="27">
        <v>4540.155081573399</v>
      </c>
      <c r="G180" s="27">
        <v>0</v>
      </c>
      <c r="H180" s="27">
        <v>7752.259421446675</v>
      </c>
      <c r="I180" s="27">
        <v>20489.819971402954</v>
      </c>
      <c r="J180" s="27">
        <v>1062.0458075603271</v>
      </c>
      <c r="K180" s="27">
        <v>19427.774163842627</v>
      </c>
    </row>
    <row r="181" spans="1:11" ht="15" customHeight="1">
      <c r="A181" s="28"/>
      <c r="B181" s="26"/>
      <c r="C181" s="26"/>
      <c r="D181" s="26" t="s">
        <v>342</v>
      </c>
      <c r="E181" s="27">
        <f>SUM(E179:E180)</f>
        <v>8454.039489482908</v>
      </c>
      <c r="F181" s="27">
        <f aca="true" t="shared" si="63" ref="F181:K181">SUM(F179:F180)</f>
        <v>6431.839170289406</v>
      </c>
      <c r="G181" s="27">
        <f t="shared" si="63"/>
        <v>0</v>
      </c>
      <c r="H181" s="27">
        <f t="shared" si="63"/>
        <v>10396.061594595863</v>
      </c>
      <c r="I181" s="27">
        <f t="shared" si="63"/>
        <v>25281.94025436818</v>
      </c>
      <c r="J181" s="27">
        <f t="shared" si="63"/>
        <v>1435.743688328219</v>
      </c>
      <c r="K181" s="27">
        <f t="shared" si="63"/>
        <v>23846.196566039962</v>
      </c>
    </row>
    <row r="182" spans="1:11" ht="15" customHeight="1">
      <c r="A182" s="28">
        <v>61</v>
      </c>
      <c r="B182" s="26"/>
      <c r="C182" s="26" t="s">
        <v>66</v>
      </c>
      <c r="D182" s="26" t="s">
        <v>333</v>
      </c>
      <c r="E182" s="27">
        <v>299.08242</v>
      </c>
      <c r="F182" s="27">
        <v>549.3146665686722</v>
      </c>
      <c r="G182" s="27">
        <v>0</v>
      </c>
      <c r="H182" s="27">
        <v>1227.6557596700004</v>
      </c>
      <c r="I182" s="27">
        <v>2076.052846238673</v>
      </c>
      <c r="J182" s="27">
        <v>166.34180305982045</v>
      </c>
      <c r="K182" s="27">
        <v>1909.7110431788524</v>
      </c>
    </row>
    <row r="183" spans="1:11" ht="15" customHeight="1">
      <c r="A183" s="28"/>
      <c r="B183" s="26"/>
      <c r="C183" s="26"/>
      <c r="D183" s="26" t="s">
        <v>332</v>
      </c>
      <c r="E183" s="27">
        <v>7268.482108</v>
      </c>
      <c r="F183" s="27">
        <v>3194.5060862968103</v>
      </c>
      <c r="G183" s="27">
        <v>0</v>
      </c>
      <c r="H183" s="27">
        <v>4702.454253085791</v>
      </c>
      <c r="I183" s="27">
        <v>15165.4424473826</v>
      </c>
      <c r="J183" s="27">
        <v>845.6081332590725</v>
      </c>
      <c r="K183" s="27">
        <v>14319.834314123527</v>
      </c>
    </row>
    <row r="184" spans="1:11" ht="15" customHeight="1">
      <c r="A184" s="28"/>
      <c r="B184" s="26"/>
      <c r="C184" s="26"/>
      <c r="D184" s="26" t="s">
        <v>342</v>
      </c>
      <c r="E184" s="27">
        <f>SUM(E182:E183)</f>
        <v>7567.564528</v>
      </c>
      <c r="F184" s="27">
        <f aca="true" t="shared" si="64" ref="F184:K184">SUM(F182:F183)</f>
        <v>3743.8207528654825</v>
      </c>
      <c r="G184" s="27">
        <f t="shared" si="64"/>
        <v>0</v>
      </c>
      <c r="H184" s="27">
        <f t="shared" si="64"/>
        <v>5930.110012755791</v>
      </c>
      <c r="I184" s="27">
        <f t="shared" si="64"/>
        <v>17241.495293621272</v>
      </c>
      <c r="J184" s="27">
        <f t="shared" si="64"/>
        <v>1011.9499363188929</v>
      </c>
      <c r="K184" s="27">
        <f t="shared" si="64"/>
        <v>16229.54535730238</v>
      </c>
    </row>
    <row r="185" spans="1:11" ht="15" customHeight="1">
      <c r="A185" s="28">
        <v>62</v>
      </c>
      <c r="B185" s="26"/>
      <c r="C185" s="26" t="s">
        <v>67</v>
      </c>
      <c r="D185" s="26" t="s">
        <v>333</v>
      </c>
      <c r="E185" s="27">
        <v>1039.1574</v>
      </c>
      <c r="F185" s="27">
        <v>2755.0510632264672</v>
      </c>
      <c r="G185" s="27">
        <v>0</v>
      </c>
      <c r="H185" s="27">
        <v>2290.8671140060005</v>
      </c>
      <c r="I185" s="27">
        <v>6085.075577232468</v>
      </c>
      <c r="J185" s="27">
        <v>579.994814530609</v>
      </c>
      <c r="K185" s="27">
        <v>5505.080762701859</v>
      </c>
    </row>
    <row r="186" spans="1:11" ht="15" customHeight="1">
      <c r="A186" s="28"/>
      <c r="B186" s="26"/>
      <c r="C186" s="26"/>
      <c r="D186" s="26" t="s">
        <v>332</v>
      </c>
      <c r="E186" s="27">
        <v>11591.691046</v>
      </c>
      <c r="F186" s="27">
        <v>3448.5564194800754</v>
      </c>
      <c r="G186" s="27">
        <v>0</v>
      </c>
      <c r="H186" s="27">
        <v>4039.525234075554</v>
      </c>
      <c r="I186" s="27">
        <v>19079.77269955563</v>
      </c>
      <c r="J186" s="27">
        <v>1556.838669290928</v>
      </c>
      <c r="K186" s="27">
        <v>17522.934030264703</v>
      </c>
    </row>
    <row r="187" spans="1:11" ht="15" customHeight="1">
      <c r="A187" s="28"/>
      <c r="B187" s="26"/>
      <c r="C187" s="26"/>
      <c r="D187" s="26" t="s">
        <v>342</v>
      </c>
      <c r="E187" s="27">
        <f>SUM(E185:E186)</f>
        <v>12630.848446</v>
      </c>
      <c r="F187" s="27">
        <f aca="true" t="shared" si="65" ref="F187:K187">SUM(F185:F186)</f>
        <v>6203.607482706542</v>
      </c>
      <c r="G187" s="27">
        <f t="shared" si="65"/>
        <v>0</v>
      </c>
      <c r="H187" s="27">
        <f t="shared" si="65"/>
        <v>6330.392348081555</v>
      </c>
      <c r="I187" s="27">
        <f t="shared" si="65"/>
        <v>25164.8482767881</v>
      </c>
      <c r="J187" s="27">
        <f t="shared" si="65"/>
        <v>2136.833483821537</v>
      </c>
      <c r="K187" s="27">
        <f t="shared" si="65"/>
        <v>23028.01479296656</v>
      </c>
    </row>
    <row r="188" spans="1:11" ht="15" customHeight="1">
      <c r="A188" s="28">
        <v>63</v>
      </c>
      <c r="B188" s="26"/>
      <c r="C188" s="26" t="s">
        <v>68</v>
      </c>
      <c r="D188" s="26" t="s">
        <v>333</v>
      </c>
      <c r="E188" s="27">
        <v>27.980159999999998</v>
      </c>
      <c r="F188" s="27">
        <v>395.5015405659151</v>
      </c>
      <c r="G188" s="27">
        <v>0</v>
      </c>
      <c r="H188" s="27">
        <v>615.3649267642845</v>
      </c>
      <c r="I188" s="27">
        <v>1038.8466273301997</v>
      </c>
      <c r="J188" s="27">
        <v>103.8846627330199</v>
      </c>
      <c r="K188" s="27">
        <v>934.9619645971798</v>
      </c>
    </row>
    <row r="189" spans="1:11" ht="15" customHeight="1">
      <c r="A189" s="28"/>
      <c r="B189" s="26"/>
      <c r="C189" s="26"/>
      <c r="D189" s="26" t="s">
        <v>332</v>
      </c>
      <c r="E189" s="27">
        <v>2771.718576</v>
      </c>
      <c r="F189" s="27">
        <v>344.0789740410444</v>
      </c>
      <c r="G189" s="27">
        <v>0</v>
      </c>
      <c r="H189" s="27">
        <v>593.0595784352566</v>
      </c>
      <c r="I189" s="27">
        <v>3708.8571284763016</v>
      </c>
      <c r="J189" s="27">
        <v>185.4428564238152</v>
      </c>
      <c r="K189" s="27">
        <v>3523.4142720524865</v>
      </c>
    </row>
    <row r="190" spans="1:11" ht="15" customHeight="1">
      <c r="A190" s="28"/>
      <c r="B190" s="26"/>
      <c r="C190" s="26"/>
      <c r="D190" s="26" t="s">
        <v>342</v>
      </c>
      <c r="E190" s="27">
        <f>SUM(E188:E189)</f>
        <v>2799.6987360000003</v>
      </c>
      <c r="F190" s="27">
        <f aca="true" t="shared" si="66" ref="F190:K190">SUM(F188:F189)</f>
        <v>739.5805146069595</v>
      </c>
      <c r="G190" s="27">
        <f t="shared" si="66"/>
        <v>0</v>
      </c>
      <c r="H190" s="27">
        <f t="shared" si="66"/>
        <v>1208.4245051995413</v>
      </c>
      <c r="I190" s="27">
        <f t="shared" si="66"/>
        <v>4747.703755806501</v>
      </c>
      <c r="J190" s="27">
        <f t="shared" si="66"/>
        <v>289.3275191568351</v>
      </c>
      <c r="K190" s="27">
        <f t="shared" si="66"/>
        <v>4458.376236649667</v>
      </c>
    </row>
    <row r="191" spans="1:11" ht="15" customHeight="1">
      <c r="A191" s="28">
        <v>64</v>
      </c>
      <c r="B191" s="26"/>
      <c r="C191" s="26" t="s">
        <v>69</v>
      </c>
      <c r="D191" s="26" t="s">
        <v>333</v>
      </c>
      <c r="E191" s="27">
        <v>430.80171417686154</v>
      </c>
      <c r="F191" s="27">
        <v>237.8667434229239</v>
      </c>
      <c r="G191" s="27">
        <v>0</v>
      </c>
      <c r="H191" s="27">
        <v>529.2223832897353</v>
      </c>
      <c r="I191" s="27">
        <v>1197.8908408895206</v>
      </c>
      <c r="J191" s="27">
        <v>89.6020706779963</v>
      </c>
      <c r="K191" s="27">
        <v>1108.2887702115243</v>
      </c>
    </row>
    <row r="192" spans="1:11" ht="15" customHeight="1">
      <c r="A192" s="28"/>
      <c r="B192" s="26"/>
      <c r="C192" s="26"/>
      <c r="D192" s="26" t="s">
        <v>332</v>
      </c>
      <c r="E192" s="27">
        <v>8992.994768</v>
      </c>
      <c r="F192" s="27">
        <v>2068.7643691554954</v>
      </c>
      <c r="G192" s="27">
        <v>0</v>
      </c>
      <c r="H192" s="27">
        <v>2711.6405537344554</v>
      </c>
      <c r="I192" s="27">
        <v>13773.39969088995</v>
      </c>
      <c r="J192" s="27">
        <v>688.6699845444978</v>
      </c>
      <c r="K192" s="27">
        <v>13084.729706345452</v>
      </c>
    </row>
    <row r="193" spans="1:11" ht="15" customHeight="1">
      <c r="A193" s="28"/>
      <c r="B193" s="26"/>
      <c r="C193" s="26"/>
      <c r="D193" s="26" t="s">
        <v>342</v>
      </c>
      <c r="E193" s="27">
        <f>SUM(E191:E192)</f>
        <v>9423.796482176862</v>
      </c>
      <c r="F193" s="27">
        <f aca="true" t="shared" si="67" ref="F193:K193">SUM(F191:F192)</f>
        <v>2306.631112578419</v>
      </c>
      <c r="G193" s="27">
        <f t="shared" si="67"/>
        <v>0</v>
      </c>
      <c r="H193" s="27">
        <f t="shared" si="67"/>
        <v>3240.8629370241906</v>
      </c>
      <c r="I193" s="27">
        <f t="shared" si="67"/>
        <v>14971.29053177947</v>
      </c>
      <c r="J193" s="27">
        <f t="shared" si="67"/>
        <v>778.272055222494</v>
      </c>
      <c r="K193" s="27">
        <f t="shared" si="67"/>
        <v>14193.018476556976</v>
      </c>
    </row>
    <row r="194" spans="1:11" ht="15" customHeight="1">
      <c r="A194" s="28">
        <v>65</v>
      </c>
      <c r="B194" s="26"/>
      <c r="C194" s="26" t="s">
        <v>70</v>
      </c>
      <c r="D194" s="26" t="s">
        <v>333</v>
      </c>
      <c r="E194" s="27">
        <v>999.34632</v>
      </c>
      <c r="F194" s="27">
        <v>1178.3651802620452</v>
      </c>
      <c r="G194" s="27">
        <v>0</v>
      </c>
      <c r="H194" s="27">
        <v>4910.184985540525</v>
      </c>
      <c r="I194" s="27">
        <v>7087.89648580257</v>
      </c>
      <c r="J194" s="27">
        <v>706.5407796953283</v>
      </c>
      <c r="K194" s="27">
        <v>6381.3557061072415</v>
      </c>
    </row>
    <row r="195" spans="1:11" ht="15" customHeight="1">
      <c r="A195" s="28"/>
      <c r="B195" s="26"/>
      <c r="C195" s="26"/>
      <c r="D195" s="26" t="s">
        <v>332</v>
      </c>
      <c r="E195" s="27">
        <v>10509.15156</v>
      </c>
      <c r="F195" s="27">
        <v>4243.599325333028</v>
      </c>
      <c r="G195" s="27">
        <v>0</v>
      </c>
      <c r="H195" s="27">
        <v>5147.245110843715</v>
      </c>
      <c r="I195" s="27">
        <v>19899.995996176745</v>
      </c>
      <c r="J195" s="27">
        <v>994.9997998088372</v>
      </c>
      <c r="K195" s="27">
        <v>18904.99619636791</v>
      </c>
    </row>
    <row r="196" spans="1:11" ht="15" customHeight="1">
      <c r="A196" s="28"/>
      <c r="B196" s="26"/>
      <c r="C196" s="26"/>
      <c r="D196" s="26" t="s">
        <v>342</v>
      </c>
      <c r="E196" s="27">
        <f>SUM(E194:E195)</f>
        <v>11508.49788</v>
      </c>
      <c r="F196" s="27">
        <f aca="true" t="shared" si="68" ref="F196:K196">SUM(F194:F195)</f>
        <v>5421.964505595073</v>
      </c>
      <c r="G196" s="27">
        <f t="shared" si="68"/>
        <v>0</v>
      </c>
      <c r="H196" s="27">
        <f t="shared" si="68"/>
        <v>10057.43009638424</v>
      </c>
      <c r="I196" s="27">
        <f t="shared" si="68"/>
        <v>26987.892481979317</v>
      </c>
      <c r="J196" s="27">
        <f t="shared" si="68"/>
        <v>1701.5405795041656</v>
      </c>
      <c r="K196" s="27">
        <f t="shared" si="68"/>
        <v>25286.35190247515</v>
      </c>
    </row>
    <row r="197" spans="1:11" ht="15" customHeight="1">
      <c r="A197" s="28">
        <v>66</v>
      </c>
      <c r="B197" s="26"/>
      <c r="C197" s="26" t="s">
        <v>71</v>
      </c>
      <c r="D197" s="26" t="s">
        <v>333</v>
      </c>
      <c r="E197" s="27">
        <v>67.5906</v>
      </c>
      <c r="F197" s="27">
        <v>14.616</v>
      </c>
      <c r="G197" s="27">
        <v>0</v>
      </c>
      <c r="H197" s="27">
        <v>162.6850082394378</v>
      </c>
      <c r="I197" s="27">
        <v>244.8916082394378</v>
      </c>
      <c r="J197" s="27">
        <v>12.2445804119719</v>
      </c>
      <c r="K197" s="27">
        <v>232.6470278274659</v>
      </c>
    </row>
    <row r="198" spans="1:11" ht="15" customHeight="1">
      <c r="A198" s="28"/>
      <c r="B198" s="26"/>
      <c r="C198" s="26"/>
      <c r="D198" s="26" t="s">
        <v>332</v>
      </c>
      <c r="E198" s="27">
        <v>4954.23736</v>
      </c>
      <c r="F198" s="27">
        <v>1399.3795902335103</v>
      </c>
      <c r="G198" s="27">
        <v>0</v>
      </c>
      <c r="H198" s="27">
        <v>1550.0338692270063</v>
      </c>
      <c r="I198" s="27">
        <v>7903.650819460517</v>
      </c>
      <c r="J198" s="27">
        <v>600.0484565245598</v>
      </c>
      <c r="K198" s="27">
        <v>7303.602362935957</v>
      </c>
    </row>
    <row r="199" spans="1:11" ht="15" customHeight="1">
      <c r="A199" s="28"/>
      <c r="B199" s="26"/>
      <c r="C199" s="26"/>
      <c r="D199" s="26" t="s">
        <v>342</v>
      </c>
      <c r="E199" s="27">
        <f>SUM(E197:E198)</f>
        <v>5021.8279600000005</v>
      </c>
      <c r="F199" s="27">
        <f aca="true" t="shared" si="69" ref="F199:K199">SUM(F197:F198)</f>
        <v>1413.9955902335103</v>
      </c>
      <c r="G199" s="27">
        <f t="shared" si="69"/>
        <v>0</v>
      </c>
      <c r="H199" s="27">
        <f t="shared" si="69"/>
        <v>1712.7188774664442</v>
      </c>
      <c r="I199" s="27">
        <f t="shared" si="69"/>
        <v>8148.542427699955</v>
      </c>
      <c r="J199" s="27">
        <f t="shared" si="69"/>
        <v>612.2930369365317</v>
      </c>
      <c r="K199" s="27">
        <f t="shared" si="69"/>
        <v>7536.2493907634225</v>
      </c>
    </row>
    <row r="200" spans="1:11" ht="15" customHeight="1">
      <c r="A200" s="28">
        <v>67</v>
      </c>
      <c r="B200" s="26"/>
      <c r="C200" s="26" t="s">
        <v>72</v>
      </c>
      <c r="D200" s="26" t="s">
        <v>332</v>
      </c>
      <c r="E200" s="27">
        <v>3914.644678</v>
      </c>
      <c r="F200" s="27">
        <v>2187.869937600559</v>
      </c>
      <c r="G200" s="27">
        <v>0</v>
      </c>
      <c r="H200" s="27">
        <v>2319.9369153571056</v>
      </c>
      <c r="I200" s="27">
        <v>8422.451530957665</v>
      </c>
      <c r="J200" s="27">
        <v>742.5562414963495</v>
      </c>
      <c r="K200" s="27">
        <v>7679.895289461316</v>
      </c>
    </row>
    <row r="201" spans="1:11" ht="15" customHeight="1">
      <c r="A201" s="28"/>
      <c r="B201" s="26"/>
      <c r="C201" s="40" t="s">
        <v>379</v>
      </c>
      <c r="D201" s="40" t="s">
        <v>333</v>
      </c>
      <c r="E201" s="41">
        <f>E173+E176+E179+E182+E185+E188+E191+E194+E197</f>
        <v>5317.921205276891</v>
      </c>
      <c r="F201" s="41">
        <f aca="true" t="shared" si="70" ref="F201:K201">F173+F176+F179+F182+F185+F188+F191+F194+F197</f>
        <v>12848.329310223557</v>
      </c>
      <c r="G201" s="41">
        <f t="shared" si="70"/>
        <v>0</v>
      </c>
      <c r="H201" s="41">
        <f t="shared" si="70"/>
        <v>21952.173633591286</v>
      </c>
      <c r="I201" s="41">
        <f t="shared" si="70"/>
        <v>40118.424149091734</v>
      </c>
      <c r="J201" s="41">
        <f t="shared" si="70"/>
        <v>3566.4543865975834</v>
      </c>
      <c r="K201" s="41">
        <f t="shared" si="70"/>
        <v>36551.96976249415</v>
      </c>
    </row>
    <row r="202" spans="1:11" ht="15" customHeight="1">
      <c r="A202" s="28"/>
      <c r="B202" s="26"/>
      <c r="C202" s="40"/>
      <c r="D202" s="40" t="s">
        <v>332</v>
      </c>
      <c r="E202" s="41">
        <f>E174+E177+E180+E183+E186+E189+E192+E195+E198+E200</f>
        <v>78103.75835106126</v>
      </c>
      <c r="F202" s="41">
        <f aca="true" t="shared" si="71" ref="F202:K202">F174+F177+F180+F183+F186+F189+F192+F195+F198+F200</f>
        <v>38956.11201886364</v>
      </c>
      <c r="G202" s="41">
        <f t="shared" si="71"/>
        <v>0</v>
      </c>
      <c r="H202" s="41">
        <f t="shared" si="71"/>
        <v>51741.86802759754</v>
      </c>
      <c r="I202" s="41">
        <f t="shared" si="71"/>
        <v>168801.73839752242</v>
      </c>
      <c r="J202" s="41">
        <f t="shared" si="71"/>
        <v>10208.989326876123</v>
      </c>
      <c r="K202" s="41">
        <f t="shared" si="71"/>
        <v>158592.7490706463</v>
      </c>
    </row>
    <row r="203" spans="1:11" ht="15" customHeight="1">
      <c r="A203" s="28"/>
      <c r="B203" s="26"/>
      <c r="C203" s="40"/>
      <c r="D203" s="40" t="s">
        <v>342</v>
      </c>
      <c r="E203" s="41">
        <f aca="true" t="shared" si="72" ref="E203:K203">SUM(E201:E202)</f>
        <v>83421.67955633815</v>
      </c>
      <c r="F203" s="41">
        <f t="shared" si="72"/>
        <v>51804.441329087196</v>
      </c>
      <c r="G203" s="41">
        <f t="shared" si="72"/>
        <v>0</v>
      </c>
      <c r="H203" s="41">
        <f t="shared" si="72"/>
        <v>73694.04166118882</v>
      </c>
      <c r="I203" s="41">
        <f t="shared" si="72"/>
        <v>208920.16254661416</v>
      </c>
      <c r="J203" s="41">
        <f t="shared" si="72"/>
        <v>13775.443713473705</v>
      </c>
      <c r="K203" s="41">
        <f t="shared" si="72"/>
        <v>195144.71883314045</v>
      </c>
    </row>
    <row r="204" spans="1:11" ht="15" customHeight="1">
      <c r="A204" s="28"/>
      <c r="B204" s="26"/>
      <c r="C204" s="26"/>
      <c r="D204" s="26"/>
      <c r="E204" s="27"/>
      <c r="F204" s="27"/>
      <c r="G204" s="27"/>
      <c r="H204" s="27"/>
      <c r="I204" s="27"/>
      <c r="J204" s="27"/>
      <c r="K204" s="27"/>
    </row>
    <row r="205" spans="1:11" ht="15" customHeight="1">
      <c r="A205" s="28">
        <v>68</v>
      </c>
      <c r="B205" s="26" t="s">
        <v>73</v>
      </c>
      <c r="C205" s="26" t="s">
        <v>73</v>
      </c>
      <c r="D205" s="26" t="s">
        <v>333</v>
      </c>
      <c r="E205" s="27">
        <v>56.75800000000001</v>
      </c>
      <c r="F205" s="27">
        <v>12.933389695060892</v>
      </c>
      <c r="G205" s="27">
        <v>0</v>
      </c>
      <c r="H205" s="27">
        <v>582.8899262209218</v>
      </c>
      <c r="I205" s="27">
        <v>652.5813159159827</v>
      </c>
      <c r="J205" s="27">
        <v>32.629065795799114</v>
      </c>
      <c r="K205" s="27">
        <v>619.9522501201836</v>
      </c>
    </row>
    <row r="206" spans="1:11" ht="15" customHeight="1">
      <c r="A206" s="28"/>
      <c r="B206" s="26"/>
      <c r="C206" s="26"/>
      <c r="D206" s="26" t="s">
        <v>332</v>
      </c>
      <c r="E206" s="27">
        <v>6256.25</v>
      </c>
      <c r="F206" s="27">
        <v>34.6598794970361</v>
      </c>
      <c r="G206" s="27">
        <v>0</v>
      </c>
      <c r="H206" s="27">
        <v>676.3153194284175</v>
      </c>
      <c r="I206" s="27">
        <v>6967.225198925454</v>
      </c>
      <c r="J206" s="27">
        <v>348.36125994627264</v>
      </c>
      <c r="K206" s="27">
        <v>6618.863938979181</v>
      </c>
    </row>
    <row r="207" spans="1:11" ht="15" customHeight="1">
      <c r="A207" s="28"/>
      <c r="B207" s="26"/>
      <c r="C207" s="26"/>
      <c r="D207" s="26" t="s">
        <v>342</v>
      </c>
      <c r="E207" s="27">
        <f>SUM(E205:E206)</f>
        <v>6313.008</v>
      </c>
      <c r="F207" s="27">
        <f aca="true" t="shared" si="73" ref="F207:K207">SUM(F205:F206)</f>
        <v>47.593269192097</v>
      </c>
      <c r="G207" s="27">
        <f t="shared" si="73"/>
        <v>0</v>
      </c>
      <c r="H207" s="27">
        <f t="shared" si="73"/>
        <v>1259.2052456493393</v>
      </c>
      <c r="I207" s="27">
        <f t="shared" si="73"/>
        <v>7619.806514841436</v>
      </c>
      <c r="J207" s="27">
        <f t="shared" si="73"/>
        <v>380.9903257420718</v>
      </c>
      <c r="K207" s="27">
        <f t="shared" si="73"/>
        <v>7238.816189099364</v>
      </c>
    </row>
    <row r="208" spans="1:11" ht="15" customHeight="1">
      <c r="A208" s="28">
        <v>69</v>
      </c>
      <c r="B208" s="26"/>
      <c r="C208" s="26" t="s">
        <v>75</v>
      </c>
      <c r="D208" s="26" t="s">
        <v>333</v>
      </c>
      <c r="E208" s="27">
        <v>583.038</v>
      </c>
      <c r="F208" s="27">
        <v>18.03792</v>
      </c>
      <c r="G208" s="27">
        <v>10.726450000000003</v>
      </c>
      <c r="H208" s="27">
        <v>511.57610167215387</v>
      </c>
      <c r="I208" s="27">
        <v>1123.3784716721539</v>
      </c>
      <c r="J208" s="27">
        <v>56.16892358360768</v>
      </c>
      <c r="K208" s="27">
        <v>1067.2095480885462</v>
      </c>
    </row>
    <row r="209" spans="1:11" ht="15" customHeight="1">
      <c r="A209" s="28"/>
      <c r="B209" s="26"/>
      <c r="C209" s="26"/>
      <c r="D209" s="26" t="s">
        <v>332</v>
      </c>
      <c r="E209" s="27">
        <v>5577.994297041189</v>
      </c>
      <c r="F209" s="27">
        <v>83.22531924816319</v>
      </c>
      <c r="G209" s="27">
        <v>141.33606</v>
      </c>
      <c r="H209" s="27">
        <v>468.4414366132247</v>
      </c>
      <c r="I209" s="27">
        <v>6270.997112902577</v>
      </c>
      <c r="J209" s="27">
        <v>313.5498556451289</v>
      </c>
      <c r="K209" s="27">
        <v>5957.447257257449</v>
      </c>
    </row>
    <row r="210" spans="1:11" ht="15" customHeight="1">
      <c r="A210" s="28"/>
      <c r="B210" s="26"/>
      <c r="C210" s="26"/>
      <c r="D210" s="26" t="s">
        <v>342</v>
      </c>
      <c r="E210" s="27">
        <f>SUM(E208:E209)</f>
        <v>6161.032297041189</v>
      </c>
      <c r="F210" s="27">
        <f aca="true" t="shared" si="74" ref="F210:K210">SUM(F208:F209)</f>
        <v>101.26323924816319</v>
      </c>
      <c r="G210" s="27">
        <f t="shared" si="74"/>
        <v>152.06251</v>
      </c>
      <c r="H210" s="27">
        <f t="shared" si="74"/>
        <v>980.0175382853786</v>
      </c>
      <c r="I210" s="27">
        <f t="shared" si="74"/>
        <v>7394.375584574731</v>
      </c>
      <c r="J210" s="27">
        <f t="shared" si="74"/>
        <v>369.7187792287366</v>
      </c>
      <c r="K210" s="27">
        <f t="shared" si="74"/>
        <v>7024.656805345995</v>
      </c>
    </row>
    <row r="211" spans="1:11" ht="15" customHeight="1">
      <c r="A211" s="28">
        <v>70</v>
      </c>
      <c r="B211" s="26"/>
      <c r="C211" s="26" t="s">
        <v>76</v>
      </c>
      <c r="D211" s="26" t="s">
        <v>333</v>
      </c>
      <c r="E211" s="27">
        <v>435.198</v>
      </c>
      <c r="F211" s="27">
        <v>41.69112</v>
      </c>
      <c r="G211" s="27">
        <v>54.66082</v>
      </c>
      <c r="H211" s="27">
        <v>750.6080946441998</v>
      </c>
      <c r="I211" s="27">
        <v>1282.1580346441997</v>
      </c>
      <c r="J211" s="27">
        <v>64.10790173221002</v>
      </c>
      <c r="K211" s="27">
        <v>1218.0501329119897</v>
      </c>
    </row>
    <row r="212" spans="1:11" ht="15" customHeight="1">
      <c r="A212" s="28"/>
      <c r="B212" s="26"/>
      <c r="C212" s="26"/>
      <c r="D212" s="26" t="s">
        <v>332</v>
      </c>
      <c r="E212" s="27">
        <v>5374.120124344307</v>
      </c>
      <c r="F212" s="27">
        <v>91.74562773002994</v>
      </c>
      <c r="G212" s="27">
        <v>797.1298350000001</v>
      </c>
      <c r="H212" s="27">
        <v>1334.9721806723655</v>
      </c>
      <c r="I212" s="27">
        <v>7597.9677677467025</v>
      </c>
      <c r="J212" s="27">
        <v>379.8983883873352</v>
      </c>
      <c r="K212" s="27">
        <v>7218.069379359367</v>
      </c>
    </row>
    <row r="213" spans="1:11" ht="15" customHeight="1">
      <c r="A213" s="28"/>
      <c r="B213" s="26"/>
      <c r="C213" s="26"/>
      <c r="D213" s="26" t="s">
        <v>342</v>
      </c>
      <c r="E213" s="27">
        <f>SUM(E211:E212)</f>
        <v>5809.318124344308</v>
      </c>
      <c r="F213" s="27">
        <f aca="true" t="shared" si="75" ref="F213:K213">SUM(F211:F212)</f>
        <v>133.43674773002994</v>
      </c>
      <c r="G213" s="27">
        <f t="shared" si="75"/>
        <v>851.790655</v>
      </c>
      <c r="H213" s="27">
        <f t="shared" si="75"/>
        <v>2085.5802753165653</v>
      </c>
      <c r="I213" s="27">
        <f t="shared" si="75"/>
        <v>8880.125802390903</v>
      </c>
      <c r="J213" s="27">
        <f t="shared" si="75"/>
        <v>444.00629011954527</v>
      </c>
      <c r="K213" s="27">
        <f t="shared" si="75"/>
        <v>8436.119512271358</v>
      </c>
    </row>
    <row r="214" spans="1:11" ht="15" customHeight="1">
      <c r="A214" s="28">
        <v>71</v>
      </c>
      <c r="B214" s="26"/>
      <c r="C214" s="26" t="s">
        <v>77</v>
      </c>
      <c r="D214" s="26" t="s">
        <v>333</v>
      </c>
      <c r="E214" s="27">
        <v>14.4716</v>
      </c>
      <c r="F214" s="27">
        <v>15.309719999999999</v>
      </c>
      <c r="G214" s="27">
        <v>0</v>
      </c>
      <c r="H214" s="27">
        <v>55.221625466131414</v>
      </c>
      <c r="I214" s="27">
        <v>85.00294546613142</v>
      </c>
      <c r="J214" s="27">
        <v>4.25014727330657</v>
      </c>
      <c r="K214" s="27">
        <v>80.75279819282486</v>
      </c>
    </row>
    <row r="215" spans="1:11" ht="15" customHeight="1">
      <c r="A215" s="28"/>
      <c r="B215" s="26"/>
      <c r="C215" s="26"/>
      <c r="D215" s="26" t="s">
        <v>332</v>
      </c>
      <c r="E215" s="27">
        <v>3626.0380000000005</v>
      </c>
      <c r="F215" s="27">
        <v>135.12381184714715</v>
      </c>
      <c r="G215" s="27">
        <v>0</v>
      </c>
      <c r="H215" s="27">
        <v>769.2774299613948</v>
      </c>
      <c r="I215" s="27">
        <v>4530.439241808543</v>
      </c>
      <c r="J215" s="27">
        <v>226.5219620904271</v>
      </c>
      <c r="K215" s="27">
        <v>4303.917279718115</v>
      </c>
    </row>
    <row r="216" spans="1:11" ht="15" customHeight="1">
      <c r="A216" s="28"/>
      <c r="B216" s="26"/>
      <c r="C216" s="26"/>
      <c r="D216" s="26" t="s">
        <v>342</v>
      </c>
      <c r="E216" s="27">
        <f>SUM(E214:E215)</f>
        <v>3640.5096000000003</v>
      </c>
      <c r="F216" s="27">
        <f aca="true" t="shared" si="76" ref="F216:K216">SUM(F214:F215)</f>
        <v>150.43353184714715</v>
      </c>
      <c r="G216" s="27">
        <f t="shared" si="76"/>
        <v>0</v>
      </c>
      <c r="H216" s="27">
        <f t="shared" si="76"/>
        <v>824.4990554275262</v>
      </c>
      <c r="I216" s="27">
        <f t="shared" si="76"/>
        <v>4615.442187274674</v>
      </c>
      <c r="J216" s="27">
        <f t="shared" si="76"/>
        <v>230.77210936373368</v>
      </c>
      <c r="K216" s="27">
        <f t="shared" si="76"/>
        <v>4384.670077910941</v>
      </c>
    </row>
    <row r="217" spans="1:11" ht="15" customHeight="1">
      <c r="A217" s="28">
        <v>72</v>
      </c>
      <c r="B217" s="26"/>
      <c r="C217" s="26" t="s">
        <v>78</v>
      </c>
      <c r="D217" s="26" t="s">
        <v>333</v>
      </c>
      <c r="E217" s="27">
        <v>110.88959318464708</v>
      </c>
      <c r="F217" s="27">
        <v>7.0383</v>
      </c>
      <c r="G217" s="27">
        <v>0</v>
      </c>
      <c r="H217" s="27">
        <v>112.20673553630195</v>
      </c>
      <c r="I217" s="27">
        <v>230.13462872094902</v>
      </c>
      <c r="J217" s="27">
        <v>11.50673143604745</v>
      </c>
      <c r="K217" s="27">
        <v>218.62789728490156</v>
      </c>
    </row>
    <row r="218" spans="1:11" ht="15" customHeight="1">
      <c r="A218" s="28"/>
      <c r="B218" s="26"/>
      <c r="C218" s="26"/>
      <c r="D218" s="26" t="s">
        <v>332</v>
      </c>
      <c r="E218" s="27">
        <v>6071.366552670714</v>
      </c>
      <c r="F218" s="27">
        <v>157.13394187008143</v>
      </c>
      <c r="G218" s="27">
        <v>176.90479950000002</v>
      </c>
      <c r="H218" s="27">
        <v>1120.3433028201289</v>
      </c>
      <c r="I218" s="27">
        <v>7525.748596860924</v>
      </c>
      <c r="J218" s="27">
        <v>376.2874298430462</v>
      </c>
      <c r="K218" s="27">
        <v>7149.461167017878</v>
      </c>
    </row>
    <row r="219" spans="1:11" ht="15" customHeight="1">
      <c r="A219" s="28"/>
      <c r="B219" s="26"/>
      <c r="C219" s="26"/>
      <c r="D219" s="26" t="s">
        <v>342</v>
      </c>
      <c r="E219" s="27">
        <f>SUM(E217:E218)</f>
        <v>6182.256145855361</v>
      </c>
      <c r="F219" s="27">
        <f aca="true" t="shared" si="77" ref="F219:K219">SUM(F217:F218)</f>
        <v>164.17224187008142</v>
      </c>
      <c r="G219" s="27">
        <f t="shared" si="77"/>
        <v>176.90479950000002</v>
      </c>
      <c r="H219" s="27">
        <f t="shared" si="77"/>
        <v>1232.5500383564308</v>
      </c>
      <c r="I219" s="27">
        <f t="shared" si="77"/>
        <v>7755.883225581873</v>
      </c>
      <c r="J219" s="27">
        <f t="shared" si="77"/>
        <v>387.79416127909366</v>
      </c>
      <c r="K219" s="27">
        <f t="shared" si="77"/>
        <v>7368.08906430278</v>
      </c>
    </row>
    <row r="220" spans="1:11" ht="15" customHeight="1">
      <c r="A220" s="28">
        <v>73</v>
      </c>
      <c r="B220" s="26"/>
      <c r="C220" s="26" t="s">
        <v>79</v>
      </c>
      <c r="D220" s="26" t="s">
        <v>333</v>
      </c>
      <c r="E220" s="27">
        <v>1047.5099592339416</v>
      </c>
      <c r="F220" s="27">
        <v>160.90069642293992</v>
      </c>
      <c r="G220" s="27">
        <v>176.04969999999997</v>
      </c>
      <c r="H220" s="27">
        <v>2461.8421118878887</v>
      </c>
      <c r="I220" s="27">
        <v>3846.3024675447705</v>
      </c>
      <c r="J220" s="27">
        <v>192.31512337723854</v>
      </c>
      <c r="K220" s="27">
        <v>3653.987344167532</v>
      </c>
    </row>
    <row r="221" spans="1:11" ht="15" customHeight="1">
      <c r="A221" s="28"/>
      <c r="B221" s="26"/>
      <c r="C221" s="26"/>
      <c r="D221" s="26" t="s">
        <v>332</v>
      </c>
      <c r="E221" s="27">
        <v>6143.764842341095</v>
      </c>
      <c r="F221" s="27">
        <v>1393.0753404095963</v>
      </c>
      <c r="G221" s="27">
        <v>1031.073225</v>
      </c>
      <c r="H221" s="27">
        <v>2679.762259803533</v>
      </c>
      <c r="I221" s="27">
        <v>11247.675667554224</v>
      </c>
      <c r="J221" s="27">
        <v>562.3837833777112</v>
      </c>
      <c r="K221" s="27">
        <v>10685.291884176513</v>
      </c>
    </row>
    <row r="222" spans="1:11" ht="15" customHeight="1">
      <c r="A222" s="28"/>
      <c r="B222" s="26"/>
      <c r="C222" s="26"/>
      <c r="D222" s="26" t="s">
        <v>342</v>
      </c>
      <c r="E222" s="27">
        <f>SUM(E220:E221)</f>
        <v>7191.274801575037</v>
      </c>
      <c r="F222" s="27">
        <f aca="true" t="shared" si="78" ref="F222:K222">SUM(F220:F221)</f>
        <v>1553.9760368325362</v>
      </c>
      <c r="G222" s="27">
        <f t="shared" si="78"/>
        <v>1207.1229250000001</v>
      </c>
      <c r="H222" s="27">
        <f t="shared" si="78"/>
        <v>5141.604371691422</v>
      </c>
      <c r="I222" s="27">
        <f t="shared" si="78"/>
        <v>15093.978135098994</v>
      </c>
      <c r="J222" s="27">
        <f t="shared" si="78"/>
        <v>754.6989067549498</v>
      </c>
      <c r="K222" s="27">
        <f t="shared" si="78"/>
        <v>14339.279228344045</v>
      </c>
    </row>
    <row r="223" spans="1:11" ht="15" customHeight="1">
      <c r="A223" s="28">
        <v>74</v>
      </c>
      <c r="B223" s="26"/>
      <c r="C223" s="26" t="s">
        <v>80</v>
      </c>
      <c r="D223" s="26" t="s">
        <v>333</v>
      </c>
      <c r="E223" s="27">
        <v>392.7938686801945</v>
      </c>
      <c r="F223" s="27">
        <v>26.42592857142857</v>
      </c>
      <c r="G223" s="27">
        <v>4.16325</v>
      </c>
      <c r="H223" s="27">
        <v>1726.7025110732911</v>
      </c>
      <c r="I223" s="27">
        <v>2150.085558324914</v>
      </c>
      <c r="J223" s="27">
        <v>107.50427791624548</v>
      </c>
      <c r="K223" s="27">
        <v>2042.5812804086686</v>
      </c>
    </row>
    <row r="224" spans="1:11" ht="15" customHeight="1">
      <c r="A224" s="28"/>
      <c r="B224" s="26"/>
      <c r="C224" s="26"/>
      <c r="D224" s="26" t="s">
        <v>332</v>
      </c>
      <c r="E224" s="27">
        <v>5082.345266569968</v>
      </c>
      <c r="F224" s="27">
        <v>57.090550193065155</v>
      </c>
      <c r="G224" s="27">
        <v>151.95952800000003</v>
      </c>
      <c r="H224" s="27">
        <v>1409.398641291917</v>
      </c>
      <c r="I224" s="27">
        <v>6700.79398605495</v>
      </c>
      <c r="J224" s="27">
        <v>335.0396993027474</v>
      </c>
      <c r="K224" s="27">
        <v>6365.754286752203</v>
      </c>
    </row>
    <row r="225" spans="1:11" ht="15" customHeight="1">
      <c r="A225" s="28"/>
      <c r="B225" s="26"/>
      <c r="C225" s="26"/>
      <c r="D225" s="26" t="s">
        <v>342</v>
      </c>
      <c r="E225" s="27">
        <f>SUM(E223:E224)</f>
        <v>5475.139135250162</v>
      </c>
      <c r="F225" s="27">
        <f aca="true" t="shared" si="79" ref="F225:K225">SUM(F223:F224)</f>
        <v>83.51647876449373</v>
      </c>
      <c r="G225" s="27">
        <f t="shared" si="79"/>
        <v>156.12277800000004</v>
      </c>
      <c r="H225" s="27">
        <f t="shared" si="79"/>
        <v>3136.1011523652082</v>
      </c>
      <c r="I225" s="27">
        <f t="shared" si="79"/>
        <v>8850.879544379864</v>
      </c>
      <c r="J225" s="27">
        <f t="shared" si="79"/>
        <v>442.5439772189929</v>
      </c>
      <c r="K225" s="27">
        <f t="shared" si="79"/>
        <v>8408.335567160872</v>
      </c>
    </row>
    <row r="226" spans="1:11" ht="15" customHeight="1">
      <c r="A226" s="28">
        <v>75</v>
      </c>
      <c r="B226" s="26"/>
      <c r="C226" s="26" t="s">
        <v>81</v>
      </c>
      <c r="D226" s="26" t="s">
        <v>333</v>
      </c>
      <c r="E226" s="27">
        <v>536.1075999999999</v>
      </c>
      <c r="F226" s="27">
        <v>19.512604000000003</v>
      </c>
      <c r="G226" s="27">
        <v>17.062885</v>
      </c>
      <c r="H226" s="27">
        <v>245.93742044197091</v>
      </c>
      <c r="I226" s="27">
        <v>818.6205094419709</v>
      </c>
      <c r="J226" s="27">
        <v>40.931025472098526</v>
      </c>
      <c r="K226" s="27">
        <v>777.6894839698723</v>
      </c>
    </row>
    <row r="227" spans="1:11" ht="15" customHeight="1">
      <c r="A227" s="28"/>
      <c r="B227" s="26"/>
      <c r="C227" s="26"/>
      <c r="D227" s="26" t="s">
        <v>332</v>
      </c>
      <c r="E227" s="27">
        <v>10291.852406273132</v>
      </c>
      <c r="F227" s="27">
        <v>142.96944499267016</v>
      </c>
      <c r="G227" s="27">
        <v>434.51636750000006</v>
      </c>
      <c r="H227" s="27">
        <v>1363.935492498142</v>
      </c>
      <c r="I227" s="27">
        <v>12233.273711263944</v>
      </c>
      <c r="J227" s="27">
        <v>611.6636855631973</v>
      </c>
      <c r="K227" s="27">
        <v>11621.610025700747</v>
      </c>
    </row>
    <row r="228" spans="1:11" ht="15" customHeight="1">
      <c r="A228" s="28"/>
      <c r="B228" s="26"/>
      <c r="C228" s="26"/>
      <c r="D228" s="26" t="s">
        <v>342</v>
      </c>
      <c r="E228" s="27">
        <f>SUM(E226:E227)</f>
        <v>10827.960006273132</v>
      </c>
      <c r="F228" s="27">
        <f aca="true" t="shared" si="80" ref="F228:K228">SUM(F226:F227)</f>
        <v>162.48204899267017</v>
      </c>
      <c r="G228" s="27">
        <f t="shared" si="80"/>
        <v>451.57925250000005</v>
      </c>
      <c r="H228" s="27">
        <f t="shared" si="80"/>
        <v>1609.8729129401129</v>
      </c>
      <c r="I228" s="27">
        <f t="shared" si="80"/>
        <v>13051.894220705915</v>
      </c>
      <c r="J228" s="27">
        <f t="shared" si="80"/>
        <v>652.5947110352959</v>
      </c>
      <c r="K228" s="27">
        <f t="shared" si="80"/>
        <v>12399.29950967062</v>
      </c>
    </row>
    <row r="229" spans="1:11" ht="15" customHeight="1">
      <c r="A229" s="28">
        <v>76</v>
      </c>
      <c r="B229" s="26"/>
      <c r="C229" s="26" t="s">
        <v>82</v>
      </c>
      <c r="D229" s="26" t="s">
        <v>333</v>
      </c>
      <c r="E229" s="27">
        <v>1957.8862373463812</v>
      </c>
      <c r="F229" s="27">
        <v>72.22174794516515</v>
      </c>
      <c r="G229" s="27">
        <v>331.00013350000006</v>
      </c>
      <c r="H229" s="27">
        <v>8838.712310901807</v>
      </c>
      <c r="I229" s="27">
        <v>11199.820429693353</v>
      </c>
      <c r="J229" s="27">
        <v>559.9910214846675</v>
      </c>
      <c r="K229" s="27">
        <v>10639.829408208685</v>
      </c>
    </row>
    <row r="230" spans="1:11" ht="15" customHeight="1">
      <c r="A230" s="28"/>
      <c r="B230" s="26"/>
      <c r="C230" s="26"/>
      <c r="D230" s="26" t="s">
        <v>332</v>
      </c>
      <c r="E230" s="27">
        <v>1416.6188434092037</v>
      </c>
      <c r="F230" s="27">
        <v>49.900538551815686</v>
      </c>
      <c r="G230" s="27">
        <v>219.34091200000003</v>
      </c>
      <c r="H230" s="27">
        <v>267.0987579553306</v>
      </c>
      <c r="I230" s="27">
        <v>1952.9590519163503</v>
      </c>
      <c r="J230" s="27">
        <v>97.64795259581759</v>
      </c>
      <c r="K230" s="27">
        <v>1855.3110993205328</v>
      </c>
    </row>
    <row r="231" spans="1:11" ht="15" customHeight="1">
      <c r="A231" s="28"/>
      <c r="B231" s="26"/>
      <c r="C231" s="26"/>
      <c r="D231" s="26" t="s">
        <v>342</v>
      </c>
      <c r="E231" s="27">
        <f>SUM(E229:E230)</f>
        <v>3374.505080755585</v>
      </c>
      <c r="F231" s="27">
        <f aca="true" t="shared" si="81" ref="F231:K231">SUM(F229:F230)</f>
        <v>122.12228649698083</v>
      </c>
      <c r="G231" s="27">
        <f t="shared" si="81"/>
        <v>550.3410455000001</v>
      </c>
      <c r="H231" s="27">
        <f t="shared" si="81"/>
        <v>9105.811068857138</v>
      </c>
      <c r="I231" s="27">
        <f t="shared" si="81"/>
        <v>13152.779481609703</v>
      </c>
      <c r="J231" s="27">
        <f t="shared" si="81"/>
        <v>657.6389740804851</v>
      </c>
      <c r="K231" s="27">
        <f t="shared" si="81"/>
        <v>12495.140507529217</v>
      </c>
    </row>
    <row r="232" spans="1:11" ht="15" customHeight="1">
      <c r="A232" s="28">
        <v>77</v>
      </c>
      <c r="B232" s="26"/>
      <c r="C232" s="26" t="s">
        <v>83</v>
      </c>
      <c r="D232" s="26" t="s">
        <v>333</v>
      </c>
      <c r="E232" s="27">
        <v>1054.5594787810358</v>
      </c>
      <c r="F232" s="27">
        <v>60.16260407603338</v>
      </c>
      <c r="G232" s="27">
        <v>97.77820300000002</v>
      </c>
      <c r="H232" s="27">
        <v>2568.896102685403</v>
      </c>
      <c r="I232" s="27">
        <v>3781.3963885424723</v>
      </c>
      <c r="J232" s="27">
        <v>189.06981942712352</v>
      </c>
      <c r="K232" s="27">
        <v>3592.326569115349</v>
      </c>
    </row>
    <row r="233" spans="1:11" ht="15" customHeight="1">
      <c r="A233" s="28"/>
      <c r="B233" s="26"/>
      <c r="C233" s="26"/>
      <c r="D233" s="26" t="s">
        <v>332</v>
      </c>
      <c r="E233" s="27">
        <v>6091.9860468874895</v>
      </c>
      <c r="F233" s="27">
        <v>503.97130165247563</v>
      </c>
      <c r="G233" s="27">
        <v>296.18738499999995</v>
      </c>
      <c r="H233" s="27">
        <v>1540.0933474789215</v>
      </c>
      <c r="I233" s="27">
        <v>8432.238081018886</v>
      </c>
      <c r="J233" s="27">
        <v>421.61190405094425</v>
      </c>
      <c r="K233" s="27">
        <v>8010.626176967942</v>
      </c>
    </row>
    <row r="234" spans="1:11" ht="15" customHeight="1">
      <c r="A234" s="28"/>
      <c r="B234" s="26"/>
      <c r="C234" s="26"/>
      <c r="D234" s="26" t="s">
        <v>342</v>
      </c>
      <c r="E234" s="27">
        <f>SUM(E232:E233)</f>
        <v>7146.545525668525</v>
      </c>
      <c r="F234" s="27">
        <f aca="true" t="shared" si="82" ref="F234:K234">SUM(F232:F233)</f>
        <v>564.133905728509</v>
      </c>
      <c r="G234" s="27">
        <f t="shared" si="82"/>
        <v>393.96558799999997</v>
      </c>
      <c r="H234" s="27">
        <f t="shared" si="82"/>
        <v>4108.989450164325</v>
      </c>
      <c r="I234" s="27">
        <f t="shared" si="82"/>
        <v>12213.634469561359</v>
      </c>
      <c r="J234" s="27">
        <f t="shared" si="82"/>
        <v>610.6817234780677</v>
      </c>
      <c r="K234" s="27">
        <f t="shared" si="82"/>
        <v>11602.95274608329</v>
      </c>
    </row>
    <row r="235" spans="1:11" ht="15" customHeight="1">
      <c r="A235" s="28">
        <v>78</v>
      </c>
      <c r="B235" s="26"/>
      <c r="C235" s="26" t="s">
        <v>84</v>
      </c>
      <c r="D235" s="26" t="s">
        <v>333</v>
      </c>
      <c r="E235" s="27">
        <v>996.789915173305</v>
      </c>
      <c r="F235" s="27">
        <v>212.67071183161724</v>
      </c>
      <c r="G235" s="27">
        <v>44.010747</v>
      </c>
      <c r="H235" s="27">
        <v>1154.1637786890417</v>
      </c>
      <c r="I235" s="27">
        <v>2407.635152693964</v>
      </c>
      <c r="J235" s="27">
        <v>120.38175763469833</v>
      </c>
      <c r="K235" s="27">
        <v>2287.2533950592656</v>
      </c>
    </row>
    <row r="236" spans="1:11" ht="15" customHeight="1">
      <c r="A236" s="28"/>
      <c r="B236" s="26"/>
      <c r="C236" s="26"/>
      <c r="D236" s="26" t="s">
        <v>332</v>
      </c>
      <c r="E236" s="27">
        <v>3809.383466666666</v>
      </c>
      <c r="F236" s="27">
        <v>283.6962808190688</v>
      </c>
      <c r="G236" s="27">
        <v>212.85232916666666</v>
      </c>
      <c r="H236" s="27">
        <v>1098.050060584251</v>
      </c>
      <c r="I236" s="27">
        <v>5403.982137236652</v>
      </c>
      <c r="J236" s="27">
        <v>270.1991068618326</v>
      </c>
      <c r="K236" s="27">
        <v>5133.78303037482</v>
      </c>
    </row>
    <row r="237" spans="1:11" ht="15" customHeight="1">
      <c r="A237" s="28"/>
      <c r="B237" s="26"/>
      <c r="C237" s="26"/>
      <c r="D237" s="26" t="s">
        <v>342</v>
      </c>
      <c r="E237" s="27">
        <f>SUM(E235:E236)</f>
        <v>4806.173381839972</v>
      </c>
      <c r="F237" s="27">
        <f aca="true" t="shared" si="83" ref="F237:K237">SUM(F235:F236)</f>
        <v>496.36699265068603</v>
      </c>
      <c r="G237" s="27">
        <f t="shared" si="83"/>
        <v>256.86307616666664</v>
      </c>
      <c r="H237" s="27">
        <f t="shared" si="83"/>
        <v>2252.2138392732927</v>
      </c>
      <c r="I237" s="27">
        <f t="shared" si="83"/>
        <v>7811.617289930617</v>
      </c>
      <c r="J237" s="27">
        <f t="shared" si="83"/>
        <v>390.5808644965309</v>
      </c>
      <c r="K237" s="27">
        <f t="shared" si="83"/>
        <v>7421.036425434086</v>
      </c>
    </row>
    <row r="238" spans="1:11" ht="15" customHeight="1">
      <c r="A238" s="28">
        <v>79</v>
      </c>
      <c r="B238" s="26"/>
      <c r="C238" s="26" t="s">
        <v>85</v>
      </c>
      <c r="D238" s="26" t="s">
        <v>333</v>
      </c>
      <c r="E238" s="27">
        <v>2814.249</v>
      </c>
      <c r="F238" s="27">
        <v>0</v>
      </c>
      <c r="G238" s="27">
        <v>29.43055</v>
      </c>
      <c r="H238" s="27">
        <v>2689.616790964499</v>
      </c>
      <c r="I238" s="27">
        <v>5533.296340964499</v>
      </c>
      <c r="J238" s="27">
        <v>276.6648170482246</v>
      </c>
      <c r="K238" s="27">
        <v>5256.631523916274</v>
      </c>
    </row>
    <row r="239" spans="1:11" ht="15" customHeight="1">
      <c r="A239" s="28"/>
      <c r="B239" s="26"/>
      <c r="C239" s="26"/>
      <c r="D239" s="26" t="s">
        <v>332</v>
      </c>
      <c r="E239" s="27">
        <v>4842.536287485534</v>
      </c>
      <c r="F239" s="27">
        <v>78.65806302180687</v>
      </c>
      <c r="G239" s="27">
        <v>57.941750000000006</v>
      </c>
      <c r="H239" s="27">
        <v>702.9331227144097</v>
      </c>
      <c r="I239" s="27">
        <v>5682.06922322175</v>
      </c>
      <c r="J239" s="27">
        <v>284.1034611610875</v>
      </c>
      <c r="K239" s="27">
        <v>5397.965762060662</v>
      </c>
    </row>
    <row r="240" spans="1:11" ht="15" customHeight="1">
      <c r="A240" s="28"/>
      <c r="B240" s="26"/>
      <c r="C240" s="26"/>
      <c r="D240" s="26" t="s">
        <v>342</v>
      </c>
      <c r="E240" s="27">
        <f>SUM(E238:E239)</f>
        <v>7656.785287485533</v>
      </c>
      <c r="F240" s="27">
        <f aca="true" t="shared" si="84" ref="F240:K240">SUM(F238:F239)</f>
        <v>78.65806302180687</v>
      </c>
      <c r="G240" s="27">
        <f t="shared" si="84"/>
        <v>87.37230000000001</v>
      </c>
      <c r="H240" s="27">
        <f t="shared" si="84"/>
        <v>3392.549913678909</v>
      </c>
      <c r="I240" s="27">
        <f t="shared" si="84"/>
        <v>11215.36556418625</v>
      </c>
      <c r="J240" s="27">
        <f t="shared" si="84"/>
        <v>560.7682782093121</v>
      </c>
      <c r="K240" s="27">
        <f t="shared" si="84"/>
        <v>10654.597285976935</v>
      </c>
    </row>
    <row r="241" spans="1:11" ht="15" customHeight="1">
      <c r="A241" s="28">
        <v>80</v>
      </c>
      <c r="B241" s="26"/>
      <c r="C241" s="26" t="s">
        <v>86</v>
      </c>
      <c r="D241" s="26" t="s">
        <v>333</v>
      </c>
      <c r="E241" s="27">
        <v>1581.09484</v>
      </c>
      <c r="F241" s="27">
        <v>112.86299663100947</v>
      </c>
      <c r="G241" s="27">
        <v>142.3754475</v>
      </c>
      <c r="H241" s="27">
        <v>5639.945257211201</v>
      </c>
      <c r="I241" s="27">
        <v>7476.278541342211</v>
      </c>
      <c r="J241" s="27">
        <v>373.8139270671104</v>
      </c>
      <c r="K241" s="27">
        <v>7102.464614275101</v>
      </c>
    </row>
    <row r="242" spans="1:11" ht="15" customHeight="1">
      <c r="A242" s="28"/>
      <c r="B242" s="26"/>
      <c r="C242" s="26"/>
      <c r="D242" s="26" t="s">
        <v>332</v>
      </c>
      <c r="E242" s="27">
        <v>5053.214961164269</v>
      </c>
      <c r="F242" s="27">
        <v>45.239448567043596</v>
      </c>
      <c r="G242" s="27">
        <v>245.97979250000003</v>
      </c>
      <c r="H242" s="27">
        <v>599.6415991779638</v>
      </c>
      <c r="I242" s="27">
        <v>5944.075801409277</v>
      </c>
      <c r="J242" s="27">
        <v>297.2037900704638</v>
      </c>
      <c r="K242" s="27">
        <v>5646.8720113388135</v>
      </c>
    </row>
    <row r="243" spans="1:11" ht="15" customHeight="1">
      <c r="A243" s="28"/>
      <c r="B243" s="26"/>
      <c r="C243" s="26"/>
      <c r="D243" s="26" t="s">
        <v>342</v>
      </c>
      <c r="E243" s="27">
        <f>SUM(E241:E242)</f>
        <v>6634.309801164269</v>
      </c>
      <c r="F243" s="27">
        <f aca="true" t="shared" si="85" ref="F243:K243">SUM(F241:F242)</f>
        <v>158.10244519805306</v>
      </c>
      <c r="G243" s="27">
        <f t="shared" si="85"/>
        <v>388.35524000000004</v>
      </c>
      <c r="H243" s="27">
        <f t="shared" si="85"/>
        <v>6239.586856389165</v>
      </c>
      <c r="I243" s="27">
        <f t="shared" si="85"/>
        <v>13420.354342751489</v>
      </c>
      <c r="J243" s="27">
        <f t="shared" si="85"/>
        <v>671.0177171375742</v>
      </c>
      <c r="K243" s="27">
        <f t="shared" si="85"/>
        <v>12749.336625613914</v>
      </c>
    </row>
    <row r="244" spans="1:11" ht="15" customHeight="1">
      <c r="A244" s="28"/>
      <c r="B244" s="26"/>
      <c r="C244" s="40" t="s">
        <v>379</v>
      </c>
      <c r="D244" s="40" t="s">
        <v>333</v>
      </c>
      <c r="E244" s="41">
        <f>E205+E208+E211+E214+E217+E220+E223+E226+E229+E232+E235+E238+E241</f>
        <v>11581.346092399504</v>
      </c>
      <c r="F244" s="41">
        <f aca="true" t="shared" si="86" ref="F244:K244">F205+F208+F211+F214+F217+F220+F223+F226+F229+F232+F235+F238+F241</f>
        <v>759.7677391732545</v>
      </c>
      <c r="G244" s="41">
        <f t="shared" si="86"/>
        <v>907.2581860000003</v>
      </c>
      <c r="H244" s="41">
        <f t="shared" si="86"/>
        <v>27338.318767394816</v>
      </c>
      <c r="I244" s="41">
        <f t="shared" si="86"/>
        <v>40586.69078496757</v>
      </c>
      <c r="J244" s="41">
        <f t="shared" si="86"/>
        <v>2029.3345392483777</v>
      </c>
      <c r="K244" s="41">
        <f t="shared" si="86"/>
        <v>38557.356245719195</v>
      </c>
    </row>
    <row r="245" spans="1:11" ht="15" customHeight="1">
      <c r="A245" s="28"/>
      <c r="B245" s="26"/>
      <c r="C245" s="40"/>
      <c r="D245" s="40" t="s">
        <v>332</v>
      </c>
      <c r="E245" s="41">
        <f>E206+E209+E212+E215+E218+E221+E224+E227+E230+E233+E236+E239+E242</f>
        <v>69637.47109485356</v>
      </c>
      <c r="F245" s="41">
        <f aca="true" t="shared" si="87" ref="F245:K245">F206+F209+F212+F215+F218+F221+F224+F227+F230+F233+F236+F239+F242</f>
        <v>3056.4895484</v>
      </c>
      <c r="G245" s="41">
        <f t="shared" si="87"/>
        <v>3765.2219836666663</v>
      </c>
      <c r="H245" s="41">
        <f t="shared" si="87"/>
        <v>14030.262951000002</v>
      </c>
      <c r="I245" s="41">
        <f t="shared" si="87"/>
        <v>90489.44557792024</v>
      </c>
      <c r="J245" s="41">
        <f t="shared" si="87"/>
        <v>4524.472278896012</v>
      </c>
      <c r="K245" s="41">
        <f t="shared" si="87"/>
        <v>85964.97329902423</v>
      </c>
    </row>
    <row r="246" spans="1:11" ht="15" customHeight="1">
      <c r="A246" s="28"/>
      <c r="B246" s="26"/>
      <c r="C246" s="40"/>
      <c r="D246" s="40" t="s">
        <v>342</v>
      </c>
      <c r="E246" s="41">
        <f aca="true" t="shared" si="88" ref="E246:K246">SUM(E244:E245)</f>
        <v>81218.81718725307</v>
      </c>
      <c r="F246" s="41">
        <f t="shared" si="88"/>
        <v>3816.2572875732544</v>
      </c>
      <c r="G246" s="41">
        <f t="shared" si="88"/>
        <v>4672.480169666666</v>
      </c>
      <c r="H246" s="41">
        <f t="shared" si="88"/>
        <v>41368.58171839482</v>
      </c>
      <c r="I246" s="41">
        <f t="shared" si="88"/>
        <v>131076.1363628878</v>
      </c>
      <c r="J246" s="41">
        <f t="shared" si="88"/>
        <v>6553.80681814439</v>
      </c>
      <c r="K246" s="41">
        <f t="shared" si="88"/>
        <v>124522.32954474344</v>
      </c>
    </row>
    <row r="247" spans="1:11" ht="15" customHeight="1">
      <c r="A247" s="28"/>
      <c r="B247" s="26"/>
      <c r="C247" s="26"/>
      <c r="D247" s="26"/>
      <c r="E247" s="27"/>
      <c r="F247" s="27"/>
      <c r="G247" s="27"/>
      <c r="H247" s="27"/>
      <c r="I247" s="27"/>
      <c r="J247" s="27"/>
      <c r="K247" s="27"/>
    </row>
    <row r="248" spans="1:11" ht="15" customHeight="1">
      <c r="A248" s="28">
        <v>81</v>
      </c>
      <c r="B248" s="62" t="s">
        <v>87</v>
      </c>
      <c r="C248" s="26" t="s">
        <v>88</v>
      </c>
      <c r="D248" s="26" t="s">
        <v>333</v>
      </c>
      <c r="E248" s="27">
        <v>300.574044</v>
      </c>
      <c r="F248" s="27">
        <v>24.337613444069916</v>
      </c>
      <c r="G248" s="27">
        <v>72.49266</v>
      </c>
      <c r="H248" s="27">
        <v>450.6563422873817</v>
      </c>
      <c r="I248" s="27">
        <v>848.0606597314516</v>
      </c>
      <c r="J248" s="27">
        <v>42.40303298657272</v>
      </c>
      <c r="K248" s="27">
        <v>805.6576267448788</v>
      </c>
    </row>
    <row r="249" spans="1:11" ht="15" customHeight="1">
      <c r="A249" s="28"/>
      <c r="B249" s="26"/>
      <c r="C249" s="26"/>
      <c r="D249" s="26" t="s">
        <v>332</v>
      </c>
      <c r="E249" s="27">
        <v>6398.502906397551</v>
      </c>
      <c r="F249" s="27">
        <v>264.31759814885766</v>
      </c>
      <c r="G249" s="27">
        <v>1569.2720199999999</v>
      </c>
      <c r="H249" s="27">
        <v>1610.2157980829406</v>
      </c>
      <c r="I249" s="27">
        <v>9842.30832262935</v>
      </c>
      <c r="J249" s="27">
        <v>492.6044821314674</v>
      </c>
      <c r="K249" s="27">
        <v>9349.703840497881</v>
      </c>
    </row>
    <row r="250" spans="1:11" ht="15" customHeight="1">
      <c r="A250" s="28"/>
      <c r="B250" s="26"/>
      <c r="C250" s="26"/>
      <c r="D250" s="26" t="s">
        <v>342</v>
      </c>
      <c r="E250" s="27">
        <f>SUM(E248:E249)</f>
        <v>6699.076950397551</v>
      </c>
      <c r="F250" s="27">
        <f aca="true" t="shared" si="89" ref="F250:K250">SUM(F248:F249)</f>
        <v>288.65521159292757</v>
      </c>
      <c r="G250" s="27">
        <f t="shared" si="89"/>
        <v>1641.7646799999998</v>
      </c>
      <c r="H250" s="27">
        <f t="shared" si="89"/>
        <v>2060.872140370322</v>
      </c>
      <c r="I250" s="27">
        <f t="shared" si="89"/>
        <v>10690.3689823608</v>
      </c>
      <c r="J250" s="27">
        <f t="shared" si="89"/>
        <v>535.0075151180401</v>
      </c>
      <c r="K250" s="27">
        <f t="shared" si="89"/>
        <v>10155.36146724276</v>
      </c>
    </row>
    <row r="251" spans="1:11" ht="15" customHeight="1">
      <c r="A251" s="28">
        <v>82</v>
      </c>
      <c r="B251" s="26"/>
      <c r="C251" s="26" t="s">
        <v>89</v>
      </c>
      <c r="D251" s="26" t="s">
        <v>333</v>
      </c>
      <c r="E251" s="27">
        <v>1014.2199755999999</v>
      </c>
      <c r="F251" s="27">
        <v>199.66040794424939</v>
      </c>
      <c r="G251" s="27">
        <v>223.32692999999995</v>
      </c>
      <c r="H251" s="27">
        <v>1162.0799487832535</v>
      </c>
      <c r="I251" s="27">
        <v>2599.2872623275025</v>
      </c>
      <c r="J251" s="27">
        <v>129.9643631163752</v>
      </c>
      <c r="K251" s="27">
        <v>2469.322899211127</v>
      </c>
    </row>
    <row r="252" spans="1:11" ht="15" customHeight="1">
      <c r="A252" s="28"/>
      <c r="B252" s="26"/>
      <c r="C252" s="26"/>
      <c r="D252" s="26" t="s">
        <v>332</v>
      </c>
      <c r="E252" s="27">
        <v>9019.918394746257</v>
      </c>
      <c r="F252" s="27">
        <v>470.66489484014306</v>
      </c>
      <c r="G252" s="27">
        <v>2031.4322099999995</v>
      </c>
      <c r="H252" s="27">
        <v>3156.986802690573</v>
      </c>
      <c r="I252" s="27">
        <v>14679.002302276973</v>
      </c>
      <c r="J252" s="27">
        <v>733.9501151138484</v>
      </c>
      <c r="K252" s="27">
        <v>13945.052187163124</v>
      </c>
    </row>
    <row r="253" spans="1:11" ht="15" customHeight="1">
      <c r="A253" s="28"/>
      <c r="B253" s="26"/>
      <c r="C253" s="26"/>
      <c r="D253" s="26" t="s">
        <v>342</v>
      </c>
      <c r="E253" s="27">
        <f>SUM(E251:E252)</f>
        <v>10034.138370346256</v>
      </c>
      <c r="F253" s="27">
        <f aca="true" t="shared" si="90" ref="F253:K253">SUM(F251:F252)</f>
        <v>670.3253027843924</v>
      </c>
      <c r="G253" s="27">
        <f t="shared" si="90"/>
        <v>2254.759139999999</v>
      </c>
      <c r="H253" s="27">
        <f t="shared" si="90"/>
        <v>4319.066751473826</v>
      </c>
      <c r="I253" s="27">
        <f t="shared" si="90"/>
        <v>17278.289564604474</v>
      </c>
      <c r="J253" s="27">
        <f t="shared" si="90"/>
        <v>863.9144782302236</v>
      </c>
      <c r="K253" s="27">
        <f t="shared" si="90"/>
        <v>16414.375086374253</v>
      </c>
    </row>
    <row r="254" spans="1:11" ht="15" customHeight="1">
      <c r="A254" s="28">
        <v>83</v>
      </c>
      <c r="B254" s="26"/>
      <c r="C254" s="26" t="s">
        <v>90</v>
      </c>
      <c r="D254" s="26" t="s">
        <v>333</v>
      </c>
      <c r="E254" s="27">
        <v>3725.9957874679</v>
      </c>
      <c r="F254" s="27">
        <v>1205.810576963811</v>
      </c>
      <c r="G254" s="27">
        <v>1057.7990122</v>
      </c>
      <c r="H254" s="27">
        <v>4548.370840570874</v>
      </c>
      <c r="I254" s="27">
        <v>10537.976217202584</v>
      </c>
      <c r="J254" s="27">
        <v>526.8988108601286</v>
      </c>
      <c r="K254" s="27">
        <v>10011.077406342456</v>
      </c>
    </row>
    <row r="255" spans="1:11" ht="15" customHeight="1">
      <c r="A255" s="28"/>
      <c r="B255" s="26"/>
      <c r="C255" s="26"/>
      <c r="D255" s="26" t="s">
        <v>332</v>
      </c>
      <c r="E255" s="27">
        <v>1288.8518124765096</v>
      </c>
      <c r="F255" s="27">
        <v>60.956811101753054</v>
      </c>
      <c r="G255" s="27">
        <v>374.7649978</v>
      </c>
      <c r="H255" s="27">
        <v>544.8678188934695</v>
      </c>
      <c r="I255" s="27">
        <v>2269.441440271732</v>
      </c>
      <c r="J255" s="27">
        <v>113.47207201358658</v>
      </c>
      <c r="K255" s="27">
        <v>2155.9693682581456</v>
      </c>
    </row>
    <row r="256" spans="1:11" ht="15" customHeight="1">
      <c r="A256" s="28"/>
      <c r="B256" s="26"/>
      <c r="C256" s="26"/>
      <c r="D256" s="26" t="s">
        <v>342</v>
      </c>
      <c r="E256" s="27">
        <f>SUM(E254:E255)</f>
        <v>5014.847599944409</v>
      </c>
      <c r="F256" s="27">
        <f aca="true" t="shared" si="91" ref="F256:K256">SUM(F254:F255)</f>
        <v>1266.767388065564</v>
      </c>
      <c r="G256" s="27">
        <f t="shared" si="91"/>
        <v>1432.56401</v>
      </c>
      <c r="H256" s="27">
        <f t="shared" si="91"/>
        <v>5093.238659464343</v>
      </c>
      <c r="I256" s="27">
        <f t="shared" si="91"/>
        <v>12807.417657474316</v>
      </c>
      <c r="J256" s="27">
        <f t="shared" si="91"/>
        <v>640.3708828737152</v>
      </c>
      <c r="K256" s="27">
        <f t="shared" si="91"/>
        <v>12167.046774600602</v>
      </c>
    </row>
    <row r="257" spans="1:11" ht="15" customHeight="1">
      <c r="A257" s="28">
        <v>84</v>
      </c>
      <c r="B257" s="26"/>
      <c r="C257" s="26" t="s">
        <v>91</v>
      </c>
      <c r="D257" s="26" t="s">
        <v>333</v>
      </c>
      <c r="E257" s="27">
        <v>2816.107557216693</v>
      </c>
      <c r="F257" s="27">
        <v>1478.0123232228307</v>
      </c>
      <c r="G257" s="27">
        <v>825.34923</v>
      </c>
      <c r="H257" s="27">
        <v>4548.297885997003</v>
      </c>
      <c r="I257" s="27">
        <v>9667.766996436527</v>
      </c>
      <c r="J257" s="27">
        <v>492.63261735119715</v>
      </c>
      <c r="K257" s="27">
        <v>9175.13437908533</v>
      </c>
    </row>
    <row r="258" spans="1:11" ht="15" customHeight="1">
      <c r="A258" s="28"/>
      <c r="B258" s="26"/>
      <c r="C258" s="26"/>
      <c r="D258" s="26" t="s">
        <v>332</v>
      </c>
      <c r="E258" s="27">
        <v>3659.403071138704</v>
      </c>
      <c r="F258" s="27">
        <v>125.52822881806489</v>
      </c>
      <c r="G258" s="27">
        <v>1016.6708899999999</v>
      </c>
      <c r="H258" s="27">
        <v>1042.4857551912155</v>
      </c>
      <c r="I258" s="27">
        <v>5844.087945147984</v>
      </c>
      <c r="J258" s="27">
        <v>292.2043972573991</v>
      </c>
      <c r="K258" s="27">
        <v>5551.883547890585</v>
      </c>
    </row>
    <row r="259" spans="1:11" ht="15" customHeight="1">
      <c r="A259" s="28"/>
      <c r="B259" s="26"/>
      <c r="C259" s="26"/>
      <c r="D259" s="26" t="s">
        <v>342</v>
      </c>
      <c r="E259" s="27">
        <f>SUM(E257:E258)</f>
        <v>6475.510628355397</v>
      </c>
      <c r="F259" s="27">
        <f aca="true" t="shared" si="92" ref="F259:K259">SUM(F257:F258)</f>
        <v>1603.5405520408956</v>
      </c>
      <c r="G259" s="27">
        <f t="shared" si="92"/>
        <v>1842.02012</v>
      </c>
      <c r="H259" s="27">
        <f t="shared" si="92"/>
        <v>5590.783641188218</v>
      </c>
      <c r="I259" s="27">
        <f t="shared" si="92"/>
        <v>15511.854941584512</v>
      </c>
      <c r="J259" s="27">
        <f t="shared" si="92"/>
        <v>784.8370146085963</v>
      </c>
      <c r="K259" s="27">
        <f t="shared" si="92"/>
        <v>14727.017926975914</v>
      </c>
    </row>
    <row r="260" spans="1:11" ht="15" customHeight="1">
      <c r="A260" s="28">
        <v>85</v>
      </c>
      <c r="B260" s="26"/>
      <c r="C260" s="26" t="s">
        <v>92</v>
      </c>
      <c r="D260" s="26" t="s">
        <v>333</v>
      </c>
      <c r="E260" s="27">
        <v>2817.184417672754</v>
      </c>
      <c r="F260" s="27">
        <v>1510.73342952766</v>
      </c>
      <c r="G260" s="27">
        <v>787.5966800000001</v>
      </c>
      <c r="H260" s="27">
        <v>5292.880505715023</v>
      </c>
      <c r="I260" s="27">
        <v>10408.395032915436</v>
      </c>
      <c r="J260" s="27">
        <v>520.4197516457717</v>
      </c>
      <c r="K260" s="27">
        <v>9887.975281269664</v>
      </c>
    </row>
    <row r="261" spans="1:11" ht="15" customHeight="1">
      <c r="A261" s="28"/>
      <c r="B261" s="26"/>
      <c r="C261" s="26"/>
      <c r="D261" s="26" t="s">
        <v>332</v>
      </c>
      <c r="E261" s="27">
        <v>2890.392752712844</v>
      </c>
      <c r="F261" s="27">
        <v>423.78391159660663</v>
      </c>
      <c r="G261" s="27">
        <v>834.0858099999999</v>
      </c>
      <c r="H261" s="27">
        <v>1103.4016776107246</v>
      </c>
      <c r="I261" s="27">
        <v>5251.664151920175</v>
      </c>
      <c r="J261" s="27">
        <v>262.583207596009</v>
      </c>
      <c r="K261" s="27">
        <v>4989.080944324166</v>
      </c>
    </row>
    <row r="262" spans="1:11" ht="15" customHeight="1">
      <c r="A262" s="28"/>
      <c r="B262" s="26"/>
      <c r="C262" s="26"/>
      <c r="D262" s="26" t="s">
        <v>342</v>
      </c>
      <c r="E262" s="27">
        <f>SUM(E260:E261)</f>
        <v>5707.577170385598</v>
      </c>
      <c r="F262" s="27">
        <f aca="true" t="shared" si="93" ref="F262:K262">SUM(F260:F261)</f>
        <v>1934.5173411242667</v>
      </c>
      <c r="G262" s="27">
        <f t="shared" si="93"/>
        <v>1621.6824900000001</v>
      </c>
      <c r="H262" s="27">
        <f t="shared" si="93"/>
        <v>6396.282183325748</v>
      </c>
      <c r="I262" s="27">
        <f t="shared" si="93"/>
        <v>15660.05918483561</v>
      </c>
      <c r="J262" s="27">
        <f t="shared" si="93"/>
        <v>783.0029592417807</v>
      </c>
      <c r="K262" s="27">
        <f t="shared" si="93"/>
        <v>14877.056225593831</v>
      </c>
    </row>
    <row r="263" spans="1:11" ht="15" customHeight="1">
      <c r="A263" s="28">
        <v>86</v>
      </c>
      <c r="B263" s="26"/>
      <c r="C263" s="26" t="s">
        <v>93</v>
      </c>
      <c r="D263" s="26" t="s">
        <v>333</v>
      </c>
      <c r="E263" s="27">
        <v>5789.284262182244</v>
      </c>
      <c r="F263" s="27">
        <v>1517.0660739710854</v>
      </c>
      <c r="G263" s="27">
        <v>1493.6224499999998</v>
      </c>
      <c r="H263" s="27">
        <v>6539.729578842454</v>
      </c>
      <c r="I263" s="27">
        <v>15339.702364995783</v>
      </c>
      <c r="J263" s="27">
        <v>766.985118249789</v>
      </c>
      <c r="K263" s="27">
        <v>14572.717246745993</v>
      </c>
    </row>
    <row r="264" spans="1:11" ht="15" customHeight="1">
      <c r="A264" s="28"/>
      <c r="B264" s="26"/>
      <c r="C264" s="26"/>
      <c r="D264" s="26" t="s">
        <v>332</v>
      </c>
      <c r="E264" s="27">
        <v>3068.6995311237615</v>
      </c>
      <c r="F264" s="27">
        <v>171.0352148011284</v>
      </c>
      <c r="G264" s="27">
        <v>932.9388499999999</v>
      </c>
      <c r="H264" s="27">
        <v>1557.1805810337435</v>
      </c>
      <c r="I264" s="27">
        <v>5729.854176958634</v>
      </c>
      <c r="J264" s="27">
        <v>286.4927088479316</v>
      </c>
      <c r="K264" s="27">
        <v>5443.361468110702</v>
      </c>
    </row>
    <row r="265" spans="1:11" ht="15" customHeight="1">
      <c r="A265" s="28"/>
      <c r="B265" s="26"/>
      <c r="C265" s="26"/>
      <c r="D265" s="26" t="s">
        <v>342</v>
      </c>
      <c r="E265" s="27">
        <f>SUM(E263:E264)</f>
        <v>8857.983793306004</v>
      </c>
      <c r="F265" s="27">
        <f aca="true" t="shared" si="94" ref="F265:K265">SUM(F263:F264)</f>
        <v>1688.1012887722138</v>
      </c>
      <c r="G265" s="27">
        <f t="shared" si="94"/>
        <v>2426.5613</v>
      </c>
      <c r="H265" s="27">
        <f t="shared" si="94"/>
        <v>8096.910159876198</v>
      </c>
      <c r="I265" s="27">
        <f t="shared" si="94"/>
        <v>21069.556541954415</v>
      </c>
      <c r="J265" s="27">
        <f t="shared" si="94"/>
        <v>1053.4778270977206</v>
      </c>
      <c r="K265" s="27">
        <f t="shared" si="94"/>
        <v>20016.078714856696</v>
      </c>
    </row>
    <row r="266" spans="1:11" ht="15" customHeight="1">
      <c r="A266" s="28">
        <v>87</v>
      </c>
      <c r="B266" s="26"/>
      <c r="C266" s="26" t="s">
        <v>94</v>
      </c>
      <c r="D266" s="26" t="s">
        <v>333</v>
      </c>
      <c r="E266" s="27">
        <v>473.7240995283112</v>
      </c>
      <c r="F266" s="27">
        <v>48.90457474294942</v>
      </c>
      <c r="G266" s="27">
        <v>108.88717999999997</v>
      </c>
      <c r="H266" s="27">
        <v>364.4110103359649</v>
      </c>
      <c r="I266" s="27">
        <v>995.9268646072255</v>
      </c>
      <c r="J266" s="27">
        <v>49.796343230361245</v>
      </c>
      <c r="K266" s="27">
        <v>946.1305213768643</v>
      </c>
    </row>
    <row r="267" spans="1:11" ht="15" customHeight="1">
      <c r="A267" s="28"/>
      <c r="B267" s="26"/>
      <c r="C267" s="26"/>
      <c r="D267" s="26" t="s">
        <v>332</v>
      </c>
      <c r="E267" s="27">
        <v>8029.9180799999995</v>
      </c>
      <c r="F267" s="27">
        <v>240.9609129943867</v>
      </c>
      <c r="G267" s="27">
        <v>1663.2778199999998</v>
      </c>
      <c r="H267" s="27">
        <v>1583.0942768988916</v>
      </c>
      <c r="I267" s="27">
        <v>11517.251089893278</v>
      </c>
      <c r="J267" s="27">
        <v>575.8625544946639</v>
      </c>
      <c r="K267" s="27">
        <v>10941.388535398613</v>
      </c>
    </row>
    <row r="268" spans="1:11" ht="15" customHeight="1">
      <c r="A268" s="28"/>
      <c r="B268" s="26"/>
      <c r="C268" s="26"/>
      <c r="D268" s="26" t="s">
        <v>342</v>
      </c>
      <c r="E268" s="27">
        <f>SUM(E266:E267)</f>
        <v>8503.642179528311</v>
      </c>
      <c r="F268" s="27">
        <f aca="true" t="shared" si="95" ref="F268:K268">SUM(F266:F267)</f>
        <v>289.86548773733614</v>
      </c>
      <c r="G268" s="27">
        <f t="shared" si="95"/>
        <v>1772.1649999999997</v>
      </c>
      <c r="H268" s="27">
        <f t="shared" si="95"/>
        <v>1947.5052872348565</v>
      </c>
      <c r="I268" s="27">
        <f t="shared" si="95"/>
        <v>12513.177954500503</v>
      </c>
      <c r="J268" s="27">
        <f t="shared" si="95"/>
        <v>625.6588977250251</v>
      </c>
      <c r="K268" s="27">
        <f t="shared" si="95"/>
        <v>11887.519056775478</v>
      </c>
    </row>
    <row r="269" spans="1:11" ht="15" customHeight="1">
      <c r="A269" s="28">
        <v>88</v>
      </c>
      <c r="B269" s="26"/>
      <c r="C269" s="26" t="s">
        <v>95</v>
      </c>
      <c r="D269" s="26" t="s">
        <v>333</v>
      </c>
      <c r="E269" s="27">
        <v>3186.531773518478</v>
      </c>
      <c r="F269" s="27">
        <v>128.25570409679887</v>
      </c>
      <c r="G269" s="27">
        <v>729.1244999999999</v>
      </c>
      <c r="H269" s="27">
        <v>1495.1608052706606</v>
      </c>
      <c r="I269" s="27">
        <v>5539.072782885938</v>
      </c>
      <c r="J269" s="27">
        <v>276.9536391442967</v>
      </c>
      <c r="K269" s="27">
        <v>5262.119143741641</v>
      </c>
    </row>
    <row r="270" spans="1:11" ht="15" customHeight="1">
      <c r="A270" s="28"/>
      <c r="B270" s="26"/>
      <c r="C270" s="26"/>
      <c r="D270" s="26" t="s">
        <v>332</v>
      </c>
      <c r="E270" s="27">
        <v>6017.782804177767</v>
      </c>
      <c r="F270" s="27">
        <v>476.6484060107341</v>
      </c>
      <c r="G270" s="27">
        <v>1582.2347999999997</v>
      </c>
      <c r="H270" s="27">
        <v>1305.5782979101684</v>
      </c>
      <c r="I270" s="27">
        <v>9382.244308098669</v>
      </c>
      <c r="J270" s="27">
        <v>469.1122154049334</v>
      </c>
      <c r="K270" s="27">
        <v>8913.132092693735</v>
      </c>
    </row>
    <row r="271" spans="1:11" ht="15" customHeight="1">
      <c r="A271" s="28"/>
      <c r="B271" s="26"/>
      <c r="C271" s="26"/>
      <c r="D271" s="26" t="s">
        <v>342</v>
      </c>
      <c r="E271" s="27">
        <f>SUM(E269:E270)</f>
        <v>9204.314577696245</v>
      </c>
      <c r="F271" s="27">
        <f aca="true" t="shared" si="96" ref="F271:K271">SUM(F269:F270)</f>
        <v>604.9041101075329</v>
      </c>
      <c r="G271" s="27">
        <f t="shared" si="96"/>
        <v>2311.3592999999996</v>
      </c>
      <c r="H271" s="27">
        <f t="shared" si="96"/>
        <v>2800.7391031808293</v>
      </c>
      <c r="I271" s="27">
        <f t="shared" si="96"/>
        <v>14921.317090984607</v>
      </c>
      <c r="J271" s="27">
        <f t="shared" si="96"/>
        <v>746.0658545492302</v>
      </c>
      <c r="K271" s="27">
        <f t="shared" si="96"/>
        <v>14175.251236435375</v>
      </c>
    </row>
    <row r="272" spans="1:11" ht="15" customHeight="1">
      <c r="A272" s="28">
        <v>89</v>
      </c>
      <c r="B272" s="26"/>
      <c r="C272" s="26" t="s">
        <v>96</v>
      </c>
      <c r="D272" s="26" t="s">
        <v>333</v>
      </c>
      <c r="E272" s="27">
        <v>2124.4492800000003</v>
      </c>
      <c r="F272" s="27">
        <v>609.1166653781627</v>
      </c>
      <c r="G272" s="27">
        <v>708.3996</v>
      </c>
      <c r="H272" s="27">
        <v>2046.3568280818613</v>
      </c>
      <c r="I272" s="27">
        <v>5488.322373460025</v>
      </c>
      <c r="J272" s="27">
        <v>289.46116145359366</v>
      </c>
      <c r="K272" s="27">
        <v>5198.861212006432</v>
      </c>
    </row>
    <row r="273" spans="1:11" ht="15" customHeight="1">
      <c r="A273" s="28"/>
      <c r="B273" s="26"/>
      <c r="C273" s="26"/>
      <c r="D273" s="26" t="s">
        <v>332</v>
      </c>
      <c r="E273" s="27">
        <v>9427.508734981653</v>
      </c>
      <c r="F273" s="27">
        <v>971.3543824932291</v>
      </c>
      <c r="G273" s="27">
        <v>2618.3592999999996</v>
      </c>
      <c r="H273" s="27">
        <v>1901.1449686245558</v>
      </c>
      <c r="I273" s="27">
        <v>14918.367386099439</v>
      </c>
      <c r="J273" s="27">
        <v>745.918369304972</v>
      </c>
      <c r="K273" s="27">
        <v>14172.449016794466</v>
      </c>
    </row>
    <row r="274" spans="1:11" ht="15" customHeight="1">
      <c r="A274" s="28"/>
      <c r="B274" s="26"/>
      <c r="C274" s="26"/>
      <c r="D274" s="26" t="s">
        <v>342</v>
      </c>
      <c r="E274" s="27">
        <f>SUM(E272:E273)</f>
        <v>11551.958014981654</v>
      </c>
      <c r="F274" s="27">
        <f aca="true" t="shared" si="97" ref="F274:K274">SUM(F272:F273)</f>
        <v>1580.4710478713919</v>
      </c>
      <c r="G274" s="27">
        <f t="shared" si="97"/>
        <v>3326.7589</v>
      </c>
      <c r="H274" s="27">
        <f t="shared" si="97"/>
        <v>3947.501796706417</v>
      </c>
      <c r="I274" s="27">
        <f t="shared" si="97"/>
        <v>20406.689759559464</v>
      </c>
      <c r="J274" s="27">
        <f t="shared" si="97"/>
        <v>1035.3795307585656</v>
      </c>
      <c r="K274" s="27">
        <f t="shared" si="97"/>
        <v>19371.310228800896</v>
      </c>
    </row>
    <row r="275" spans="1:11" ht="15" customHeight="1">
      <c r="A275" s="28">
        <v>90</v>
      </c>
      <c r="B275" s="26"/>
      <c r="C275" s="26" t="s">
        <v>97</v>
      </c>
      <c r="D275" s="26" t="s">
        <v>333</v>
      </c>
      <c r="E275" s="27">
        <v>1421.2912559999997</v>
      </c>
      <c r="F275" s="27">
        <v>427.3869008593639</v>
      </c>
      <c r="G275" s="27">
        <v>499.8780300000001</v>
      </c>
      <c r="H275" s="27">
        <v>1442.8993518697007</v>
      </c>
      <c r="I275" s="27">
        <v>3791.4555387290643</v>
      </c>
      <c r="J275" s="27">
        <v>189.572776936453</v>
      </c>
      <c r="K275" s="27">
        <v>3601.8827617926113</v>
      </c>
    </row>
    <row r="276" spans="1:11" ht="15" customHeight="1">
      <c r="A276" s="28"/>
      <c r="B276" s="26"/>
      <c r="C276" s="26"/>
      <c r="D276" s="26" t="s">
        <v>332</v>
      </c>
      <c r="E276" s="27">
        <v>5728.405538968236</v>
      </c>
      <c r="F276" s="27">
        <v>823.1881855385363</v>
      </c>
      <c r="G276" s="27">
        <v>2454.9525</v>
      </c>
      <c r="H276" s="27">
        <v>2151.612589576763</v>
      </c>
      <c r="I276" s="27">
        <v>11158.158814083536</v>
      </c>
      <c r="J276" s="27">
        <v>557.9079407041768</v>
      </c>
      <c r="K276" s="27">
        <v>10600.250873379358</v>
      </c>
    </row>
    <row r="277" spans="1:11" ht="15" customHeight="1">
      <c r="A277" s="28"/>
      <c r="B277" s="26"/>
      <c r="C277" s="26"/>
      <c r="D277" s="26" t="s">
        <v>342</v>
      </c>
      <c r="E277" s="27">
        <f>SUM(E275:E276)</f>
        <v>7149.696794968236</v>
      </c>
      <c r="F277" s="27">
        <f aca="true" t="shared" si="98" ref="F277:K277">SUM(F275:F276)</f>
        <v>1250.5750863979001</v>
      </c>
      <c r="G277" s="27">
        <f t="shared" si="98"/>
        <v>2954.83053</v>
      </c>
      <c r="H277" s="27">
        <f t="shared" si="98"/>
        <v>3594.511941446464</v>
      </c>
      <c r="I277" s="27">
        <f t="shared" si="98"/>
        <v>14949.6143528126</v>
      </c>
      <c r="J277" s="27">
        <f t="shared" si="98"/>
        <v>747.4807176406298</v>
      </c>
      <c r="K277" s="27">
        <f t="shared" si="98"/>
        <v>14202.13363517197</v>
      </c>
    </row>
    <row r="278" spans="1:11" ht="15" customHeight="1">
      <c r="A278" s="28">
        <v>91</v>
      </c>
      <c r="B278" s="26"/>
      <c r="C278" s="26" t="s">
        <v>20</v>
      </c>
      <c r="D278" s="26" t="s">
        <v>333</v>
      </c>
      <c r="E278" s="27">
        <v>404.23125600000003</v>
      </c>
      <c r="F278" s="27">
        <v>51.1539160453957</v>
      </c>
      <c r="G278" s="27">
        <v>115.54114</v>
      </c>
      <c r="H278" s="27">
        <v>111.71267567263313</v>
      </c>
      <c r="I278" s="27">
        <v>682.638987718029</v>
      </c>
      <c r="J278" s="27">
        <v>34.13194938590145</v>
      </c>
      <c r="K278" s="27">
        <v>648.5070383321275</v>
      </c>
    </row>
    <row r="279" spans="1:11" ht="15" customHeight="1">
      <c r="A279" s="28"/>
      <c r="B279" s="26"/>
      <c r="C279" s="26"/>
      <c r="D279" s="26" t="s">
        <v>332</v>
      </c>
      <c r="E279" s="27">
        <v>8853.624803033526</v>
      </c>
      <c r="F279" s="27">
        <v>1688.7458579225224</v>
      </c>
      <c r="G279" s="27">
        <v>2851.4523</v>
      </c>
      <c r="H279" s="27">
        <v>3503.349086003898</v>
      </c>
      <c r="I279" s="27">
        <v>16897.172046959946</v>
      </c>
      <c r="J279" s="27">
        <v>844.8586023479975</v>
      </c>
      <c r="K279" s="27">
        <v>16052.313444611947</v>
      </c>
    </row>
    <row r="280" spans="1:11" ht="15" customHeight="1">
      <c r="A280" s="28"/>
      <c r="B280" s="26"/>
      <c r="C280" s="26"/>
      <c r="D280" s="26" t="s">
        <v>342</v>
      </c>
      <c r="E280" s="27">
        <f>SUM(E278:E279)</f>
        <v>9257.856059033526</v>
      </c>
      <c r="F280" s="27">
        <f aca="true" t="shared" si="99" ref="F280:K280">SUM(F278:F279)</f>
        <v>1739.899773967918</v>
      </c>
      <c r="G280" s="27">
        <f t="shared" si="99"/>
        <v>2966.9934399999997</v>
      </c>
      <c r="H280" s="27">
        <f t="shared" si="99"/>
        <v>3615.0617616765308</v>
      </c>
      <c r="I280" s="27">
        <f t="shared" si="99"/>
        <v>17579.811034677976</v>
      </c>
      <c r="J280" s="27">
        <f t="shared" si="99"/>
        <v>878.9905517338989</v>
      </c>
      <c r="K280" s="27">
        <f t="shared" si="99"/>
        <v>16700.820482944077</v>
      </c>
    </row>
    <row r="281" spans="1:11" ht="15" customHeight="1">
      <c r="A281" s="28">
        <v>92</v>
      </c>
      <c r="B281" s="26"/>
      <c r="C281" s="26" t="s">
        <v>98</v>
      </c>
      <c r="D281" s="26" t="s">
        <v>332</v>
      </c>
      <c r="E281" s="27">
        <v>5091.7054240265325</v>
      </c>
      <c r="F281" s="27">
        <v>321.48894</v>
      </c>
      <c r="G281" s="27">
        <v>1462.03575</v>
      </c>
      <c r="H281" s="27">
        <v>868.5183</v>
      </c>
      <c r="I281" s="27">
        <v>7743.748414026532</v>
      </c>
      <c r="J281" s="27">
        <v>387.18742070132646</v>
      </c>
      <c r="K281" s="27">
        <v>7356.560993325206</v>
      </c>
    </row>
    <row r="282" spans="1:11" ht="15" customHeight="1">
      <c r="A282" s="28">
        <v>93</v>
      </c>
      <c r="B282" s="26"/>
      <c r="C282" s="26" t="s">
        <v>99</v>
      </c>
      <c r="D282" s="26" t="s">
        <v>332</v>
      </c>
      <c r="E282" s="27">
        <v>8129.447688</v>
      </c>
      <c r="F282" s="27">
        <v>1355.4119533678781</v>
      </c>
      <c r="G282" s="27">
        <v>2975.4360599999995</v>
      </c>
      <c r="H282" s="27">
        <v>3883.460021632943</v>
      </c>
      <c r="I282" s="27">
        <v>16343.755723000822</v>
      </c>
      <c r="J282" s="27">
        <v>817.1877861500409</v>
      </c>
      <c r="K282" s="27">
        <v>15526.56793685078</v>
      </c>
    </row>
    <row r="283" spans="1:11" ht="15" customHeight="1">
      <c r="A283" s="28"/>
      <c r="B283" s="26"/>
      <c r="C283" s="40" t="s">
        <v>379</v>
      </c>
      <c r="D283" s="40" t="s">
        <v>333</v>
      </c>
      <c r="E283" s="41">
        <f>E248+E251+E254+E257+E260+E263+E266+E269+E272+E275+E278</f>
        <v>24073.593709186378</v>
      </c>
      <c r="F283" s="41">
        <f aca="true" t="shared" si="100" ref="F283:K283">F248+F251+F254+F257+F260+F263+F266+F269+F272+F275+F278</f>
        <v>7200.438186196377</v>
      </c>
      <c r="G283" s="41">
        <f t="shared" si="100"/>
        <v>6622.017412199999</v>
      </c>
      <c r="H283" s="41">
        <f t="shared" si="100"/>
        <v>28002.55577342681</v>
      </c>
      <c r="I283" s="41">
        <f t="shared" si="100"/>
        <v>65898.60508100956</v>
      </c>
      <c r="J283" s="41">
        <f t="shared" si="100"/>
        <v>3319.219564360441</v>
      </c>
      <c r="K283" s="41">
        <f t="shared" si="100"/>
        <v>62579.38551664913</v>
      </c>
    </row>
    <row r="284" spans="1:11" ht="15" customHeight="1">
      <c r="A284" s="28"/>
      <c r="B284" s="26"/>
      <c r="C284" s="40"/>
      <c r="D284" s="40" t="s">
        <v>332</v>
      </c>
      <c r="E284" s="41">
        <f>E249+E252+E255+E258+E261+E264+E267+E270+E273+E276+E279+E281+E282</f>
        <v>77604.16154178334</v>
      </c>
      <c r="F284" s="41">
        <f aca="true" t="shared" si="101" ref="F284:K284">F249+F252+F255+F258+F261+F264+F267+F270+F273+F276+F279+F281+F282</f>
        <v>7394.085297633841</v>
      </c>
      <c r="G284" s="41">
        <f t="shared" si="101"/>
        <v>22366.913307799998</v>
      </c>
      <c r="H284" s="41">
        <f t="shared" si="101"/>
        <v>24211.895974149884</v>
      </c>
      <c r="I284" s="41">
        <f t="shared" si="101"/>
        <v>131577.05612136706</v>
      </c>
      <c r="J284" s="41">
        <f t="shared" si="101"/>
        <v>6579.341872068353</v>
      </c>
      <c r="K284" s="41">
        <f t="shared" si="101"/>
        <v>124997.71424929872</v>
      </c>
    </row>
    <row r="285" spans="1:11" ht="15" customHeight="1">
      <c r="A285" s="28"/>
      <c r="B285" s="26"/>
      <c r="C285" s="40"/>
      <c r="D285" s="40" t="s">
        <v>342</v>
      </c>
      <c r="E285" s="41">
        <f aca="true" t="shared" si="102" ref="E285:K285">SUM(E283:E284)</f>
        <v>101677.75525096971</v>
      </c>
      <c r="F285" s="41">
        <f t="shared" si="102"/>
        <v>14594.523483830217</v>
      </c>
      <c r="G285" s="41">
        <f t="shared" si="102"/>
        <v>28988.930719999997</v>
      </c>
      <c r="H285" s="41">
        <f t="shared" si="102"/>
        <v>52214.45174757669</v>
      </c>
      <c r="I285" s="41">
        <f t="shared" si="102"/>
        <v>197475.66120237662</v>
      </c>
      <c r="J285" s="41">
        <f t="shared" si="102"/>
        <v>9898.561436428794</v>
      </c>
      <c r="K285" s="41">
        <f t="shared" si="102"/>
        <v>187577.09976594785</v>
      </c>
    </row>
    <row r="286" spans="1:11" ht="15" customHeight="1">
      <c r="A286" s="28"/>
      <c r="B286" s="26"/>
      <c r="C286" s="26"/>
      <c r="D286" s="26"/>
      <c r="E286" s="27"/>
      <c r="F286" s="27"/>
      <c r="G286" s="27"/>
      <c r="H286" s="27"/>
      <c r="I286" s="27"/>
      <c r="J286" s="27"/>
      <c r="K286" s="27"/>
    </row>
    <row r="287" spans="1:11" ht="15" customHeight="1">
      <c r="A287" s="28">
        <v>94</v>
      </c>
      <c r="B287" s="26" t="s">
        <v>100</v>
      </c>
      <c r="C287" s="26" t="s">
        <v>101</v>
      </c>
      <c r="D287" s="26" t="s">
        <v>333</v>
      </c>
      <c r="E287" s="27">
        <v>314.883635456</v>
      </c>
      <c r="F287" s="27">
        <v>2.7471312</v>
      </c>
      <c r="G287" s="27">
        <v>0</v>
      </c>
      <c r="H287" s="27">
        <v>163.63784042609697</v>
      </c>
      <c r="I287" s="27">
        <v>481.268607082097</v>
      </c>
      <c r="J287" s="27">
        <v>24.063430354104845</v>
      </c>
      <c r="K287" s="27">
        <v>457.2051767279921</v>
      </c>
    </row>
    <row r="288" spans="1:11" ht="15" customHeight="1">
      <c r="A288" s="28"/>
      <c r="B288" s="26"/>
      <c r="C288" s="26"/>
      <c r="D288" s="26" t="s">
        <v>332</v>
      </c>
      <c r="E288" s="27">
        <v>8056.481981841229</v>
      </c>
      <c r="F288" s="27">
        <v>82.42072771144946</v>
      </c>
      <c r="G288" s="27">
        <v>0</v>
      </c>
      <c r="H288" s="27">
        <v>425.8965652168288</v>
      </c>
      <c r="I288" s="27">
        <v>8564.799274769506</v>
      </c>
      <c r="J288" s="27">
        <v>428.23996373847524</v>
      </c>
      <c r="K288" s="27">
        <v>8136.559311031031</v>
      </c>
    </row>
    <row r="289" spans="1:11" ht="15" customHeight="1">
      <c r="A289" s="28"/>
      <c r="B289" s="26"/>
      <c r="C289" s="26"/>
      <c r="D289" s="26" t="s">
        <v>342</v>
      </c>
      <c r="E289" s="27">
        <f>SUM(E287:E288)</f>
        <v>8371.36561729723</v>
      </c>
      <c r="F289" s="27">
        <f aca="true" t="shared" si="103" ref="F289:K289">SUM(F287:F288)</f>
        <v>85.16785891144946</v>
      </c>
      <c r="G289" s="27">
        <f t="shared" si="103"/>
        <v>0</v>
      </c>
      <c r="H289" s="27">
        <f t="shared" si="103"/>
        <v>589.5344056429258</v>
      </c>
      <c r="I289" s="27">
        <f t="shared" si="103"/>
        <v>9046.067881851603</v>
      </c>
      <c r="J289" s="27">
        <f t="shared" si="103"/>
        <v>452.3033940925801</v>
      </c>
      <c r="K289" s="27">
        <f t="shared" si="103"/>
        <v>8593.764487759023</v>
      </c>
    </row>
    <row r="290" spans="1:11" ht="15" customHeight="1">
      <c r="A290" s="28">
        <v>95</v>
      </c>
      <c r="B290" s="26"/>
      <c r="C290" s="26" t="s">
        <v>102</v>
      </c>
      <c r="D290" s="26" t="s">
        <v>333</v>
      </c>
      <c r="E290" s="27">
        <v>362.9155938304</v>
      </c>
      <c r="F290" s="27">
        <v>42.570086944198216</v>
      </c>
      <c r="G290" s="27">
        <v>0</v>
      </c>
      <c r="H290" s="27">
        <v>226.20177613202623</v>
      </c>
      <c r="I290" s="27">
        <v>631.6874569066244</v>
      </c>
      <c r="J290" s="27">
        <v>31.584372845331202</v>
      </c>
      <c r="K290" s="27">
        <v>600.1030840612932</v>
      </c>
    </row>
    <row r="291" spans="1:11" ht="15" customHeight="1">
      <c r="A291" s="28"/>
      <c r="B291" s="26"/>
      <c r="C291" s="26"/>
      <c r="D291" s="26" t="s">
        <v>332</v>
      </c>
      <c r="E291" s="27">
        <v>6830.947007049449</v>
      </c>
      <c r="F291" s="27">
        <v>15.69595973482545</v>
      </c>
      <c r="G291" s="27">
        <v>0</v>
      </c>
      <c r="H291" s="27">
        <v>141.45542961039786</v>
      </c>
      <c r="I291" s="27">
        <v>6988.098396394672</v>
      </c>
      <c r="J291" s="27">
        <v>349.40491981973355</v>
      </c>
      <c r="K291" s="27">
        <v>6638.693476574938</v>
      </c>
    </row>
    <row r="292" spans="1:11" ht="15" customHeight="1">
      <c r="A292" s="28"/>
      <c r="B292" s="26"/>
      <c r="C292" s="26"/>
      <c r="D292" s="26" t="s">
        <v>342</v>
      </c>
      <c r="E292" s="27">
        <f>SUM(E290:E291)</f>
        <v>7193.862600879849</v>
      </c>
      <c r="F292" s="27">
        <f aca="true" t="shared" si="104" ref="F292:K292">SUM(F290:F291)</f>
        <v>58.26604667902367</v>
      </c>
      <c r="G292" s="27">
        <f t="shared" si="104"/>
        <v>0</v>
      </c>
      <c r="H292" s="27">
        <f t="shared" si="104"/>
        <v>367.6572057424241</v>
      </c>
      <c r="I292" s="27">
        <f t="shared" si="104"/>
        <v>7619.785853301297</v>
      </c>
      <c r="J292" s="27">
        <f t="shared" si="104"/>
        <v>380.98929266506474</v>
      </c>
      <c r="K292" s="27">
        <f t="shared" si="104"/>
        <v>7238.796560636231</v>
      </c>
    </row>
    <row r="293" spans="1:11" ht="15" customHeight="1">
      <c r="A293" s="28">
        <v>96</v>
      </c>
      <c r="B293" s="26"/>
      <c r="C293" s="26" t="s">
        <v>103</v>
      </c>
      <c r="D293" s="26" t="s">
        <v>333</v>
      </c>
      <c r="E293" s="27">
        <v>7.60057168</v>
      </c>
      <c r="F293" s="27">
        <v>10.412950458960319</v>
      </c>
      <c r="G293" s="27">
        <v>0</v>
      </c>
      <c r="H293" s="27">
        <v>35.700275400109824</v>
      </c>
      <c r="I293" s="27">
        <v>53.71379753907014</v>
      </c>
      <c r="J293" s="27">
        <v>2.6856898769535076</v>
      </c>
      <c r="K293" s="27">
        <v>51.02810766211663</v>
      </c>
    </row>
    <row r="294" spans="1:11" ht="15" customHeight="1">
      <c r="A294" s="28"/>
      <c r="B294" s="26"/>
      <c r="C294" s="26"/>
      <c r="D294" s="26" t="s">
        <v>332</v>
      </c>
      <c r="E294" s="27">
        <v>5730.806383248232</v>
      </c>
      <c r="F294" s="27">
        <v>11.411251409515147</v>
      </c>
      <c r="G294" s="27">
        <v>0</v>
      </c>
      <c r="H294" s="27">
        <v>68.13502191369473</v>
      </c>
      <c r="I294" s="27">
        <v>5810.352656571442</v>
      </c>
      <c r="J294" s="27">
        <v>290.5176328285721</v>
      </c>
      <c r="K294" s="27">
        <v>5519.835023742869</v>
      </c>
    </row>
    <row r="295" spans="1:11" ht="15" customHeight="1">
      <c r="A295" s="28"/>
      <c r="B295" s="26"/>
      <c r="C295" s="26"/>
      <c r="D295" s="26" t="s">
        <v>342</v>
      </c>
      <c r="E295" s="27">
        <f>SUM(E293:E294)</f>
        <v>5738.406954928232</v>
      </c>
      <c r="F295" s="27">
        <f aca="true" t="shared" si="105" ref="F295:K295">SUM(F293:F294)</f>
        <v>21.824201868475466</v>
      </c>
      <c r="G295" s="27">
        <f t="shared" si="105"/>
        <v>0</v>
      </c>
      <c r="H295" s="27">
        <f t="shared" si="105"/>
        <v>103.83529731380455</v>
      </c>
      <c r="I295" s="27">
        <f t="shared" si="105"/>
        <v>5864.0664541105125</v>
      </c>
      <c r="J295" s="27">
        <f t="shared" si="105"/>
        <v>293.20332270552564</v>
      </c>
      <c r="K295" s="27">
        <f t="shared" si="105"/>
        <v>5570.863131404986</v>
      </c>
    </row>
    <row r="296" spans="1:11" ht="15" customHeight="1">
      <c r="A296" s="28">
        <v>97</v>
      </c>
      <c r="B296" s="26"/>
      <c r="C296" s="26" t="s">
        <v>104</v>
      </c>
      <c r="D296" s="26" t="s">
        <v>333</v>
      </c>
      <c r="E296" s="27">
        <v>115.47053674</v>
      </c>
      <c r="F296" s="27">
        <v>44.63352060113149</v>
      </c>
      <c r="G296" s="27">
        <v>0</v>
      </c>
      <c r="H296" s="27">
        <v>270.3895789809449</v>
      </c>
      <c r="I296" s="27">
        <v>430.49363632207644</v>
      </c>
      <c r="J296" s="27">
        <v>21.52468181610384</v>
      </c>
      <c r="K296" s="27">
        <v>408.9689545059726</v>
      </c>
    </row>
    <row r="297" spans="1:11" ht="15" customHeight="1">
      <c r="A297" s="28"/>
      <c r="B297" s="26"/>
      <c r="C297" s="26"/>
      <c r="D297" s="26" t="s">
        <v>332</v>
      </c>
      <c r="E297" s="27">
        <v>3351.5018805724994</v>
      </c>
      <c r="F297" s="27">
        <v>66.83312123498601</v>
      </c>
      <c r="G297" s="27">
        <v>0</v>
      </c>
      <c r="H297" s="27">
        <v>386.7968740419268</v>
      </c>
      <c r="I297" s="27">
        <v>3805.131875849412</v>
      </c>
      <c r="J297" s="27">
        <v>190.2565937924707</v>
      </c>
      <c r="K297" s="27">
        <v>3614.8752820569416</v>
      </c>
    </row>
    <row r="298" spans="1:11" ht="15" customHeight="1">
      <c r="A298" s="28"/>
      <c r="B298" s="26"/>
      <c r="C298" s="26"/>
      <c r="D298" s="26" t="s">
        <v>342</v>
      </c>
      <c r="E298" s="27">
        <f>SUM(E296:E297)</f>
        <v>3466.9724173124996</v>
      </c>
      <c r="F298" s="27">
        <f aca="true" t="shared" si="106" ref="F298:K298">SUM(F296:F297)</f>
        <v>111.4666418361175</v>
      </c>
      <c r="G298" s="27">
        <f t="shared" si="106"/>
        <v>0</v>
      </c>
      <c r="H298" s="27">
        <f t="shared" si="106"/>
        <v>657.1864530228718</v>
      </c>
      <c r="I298" s="27">
        <f t="shared" si="106"/>
        <v>4235.6255121714885</v>
      </c>
      <c r="J298" s="27">
        <f t="shared" si="106"/>
        <v>211.78127560857456</v>
      </c>
      <c r="K298" s="27">
        <f t="shared" si="106"/>
        <v>4023.8442365629144</v>
      </c>
    </row>
    <row r="299" spans="1:11" ht="15" customHeight="1">
      <c r="A299" s="28">
        <v>98</v>
      </c>
      <c r="B299" s="26"/>
      <c r="C299" s="26" t="s">
        <v>105</v>
      </c>
      <c r="D299" s="26" t="s">
        <v>333</v>
      </c>
      <c r="E299" s="27">
        <v>1063.1023102336</v>
      </c>
      <c r="F299" s="27">
        <v>265.63015445716826</v>
      </c>
      <c r="G299" s="27">
        <v>0</v>
      </c>
      <c r="H299" s="27">
        <v>1184.5104576447304</v>
      </c>
      <c r="I299" s="27">
        <v>2513.2429223354984</v>
      </c>
      <c r="J299" s="27">
        <v>125.66214611677495</v>
      </c>
      <c r="K299" s="27">
        <v>2387.5807762187233</v>
      </c>
    </row>
    <row r="300" spans="1:11" ht="15" customHeight="1">
      <c r="A300" s="28"/>
      <c r="B300" s="26"/>
      <c r="C300" s="26"/>
      <c r="D300" s="26" t="s">
        <v>332</v>
      </c>
      <c r="E300" s="27">
        <v>9222.435271259823</v>
      </c>
      <c r="F300" s="27">
        <v>281.4944140913706</v>
      </c>
      <c r="G300" s="27">
        <v>0</v>
      </c>
      <c r="H300" s="27">
        <v>1652.459098673537</v>
      </c>
      <c r="I300" s="27">
        <v>11156.38878402473</v>
      </c>
      <c r="J300" s="27">
        <v>557.8194392012368</v>
      </c>
      <c r="K300" s="27">
        <v>10598.569344823492</v>
      </c>
    </row>
    <row r="301" spans="1:11" ht="15" customHeight="1">
      <c r="A301" s="28"/>
      <c r="B301" s="26"/>
      <c r="C301" s="26"/>
      <c r="D301" s="26" t="s">
        <v>342</v>
      </c>
      <c r="E301" s="27">
        <f>SUM(E299:E300)</f>
        <v>10285.537581493423</v>
      </c>
      <c r="F301" s="27">
        <f aca="true" t="shared" si="107" ref="F301:K301">SUM(F299:F300)</f>
        <v>547.1245685485388</v>
      </c>
      <c r="G301" s="27">
        <f t="shared" si="107"/>
        <v>0</v>
      </c>
      <c r="H301" s="27">
        <f t="shared" si="107"/>
        <v>2836.9695563182677</v>
      </c>
      <c r="I301" s="27">
        <f t="shared" si="107"/>
        <v>13669.63170636023</v>
      </c>
      <c r="J301" s="27">
        <f t="shared" si="107"/>
        <v>683.4815853180118</v>
      </c>
      <c r="K301" s="27">
        <f t="shared" si="107"/>
        <v>12986.150121042216</v>
      </c>
    </row>
    <row r="302" spans="1:11" ht="15" customHeight="1">
      <c r="A302" s="28">
        <v>99</v>
      </c>
      <c r="B302" s="26"/>
      <c r="C302" s="26" t="s">
        <v>106</v>
      </c>
      <c r="D302" s="26" t="s">
        <v>333</v>
      </c>
      <c r="E302" s="27">
        <v>1939.909629113238</v>
      </c>
      <c r="F302" s="27">
        <v>797.4562212436704</v>
      </c>
      <c r="G302" s="27">
        <v>13.283211305</v>
      </c>
      <c r="H302" s="27">
        <v>4878.6724095936725</v>
      </c>
      <c r="I302" s="27">
        <v>7629.321471255581</v>
      </c>
      <c r="J302" s="27">
        <v>392.3856109223723</v>
      </c>
      <c r="K302" s="27">
        <v>7236.935860333208</v>
      </c>
    </row>
    <row r="303" spans="1:11" ht="15" customHeight="1">
      <c r="A303" s="28"/>
      <c r="B303" s="26"/>
      <c r="C303" s="26"/>
      <c r="D303" s="26" t="s">
        <v>332</v>
      </c>
      <c r="E303" s="27">
        <v>5115.66924000166</v>
      </c>
      <c r="F303" s="27">
        <v>878.7202883071294</v>
      </c>
      <c r="G303" s="27">
        <v>24.690317015</v>
      </c>
      <c r="H303" s="27">
        <v>3163.171979959083</v>
      </c>
      <c r="I303" s="27">
        <v>9182.251825282872</v>
      </c>
      <c r="J303" s="27">
        <v>459.11259126414353</v>
      </c>
      <c r="K303" s="27">
        <v>8723.139234018729</v>
      </c>
    </row>
    <row r="304" spans="1:11" ht="15" customHeight="1">
      <c r="A304" s="28"/>
      <c r="B304" s="26"/>
      <c r="C304" s="26"/>
      <c r="D304" s="26" t="s">
        <v>342</v>
      </c>
      <c r="E304" s="27">
        <f>SUM(E302:E303)</f>
        <v>7055.578869114898</v>
      </c>
      <c r="F304" s="27">
        <f aca="true" t="shared" si="108" ref="F304:K304">SUM(F302:F303)</f>
        <v>1676.1765095508</v>
      </c>
      <c r="G304" s="27">
        <f t="shared" si="108"/>
        <v>37.97352832</v>
      </c>
      <c r="H304" s="27">
        <f t="shared" si="108"/>
        <v>8041.844389552755</v>
      </c>
      <c r="I304" s="27">
        <f t="shared" si="108"/>
        <v>16811.573296538452</v>
      </c>
      <c r="J304" s="27">
        <f t="shared" si="108"/>
        <v>851.4982021865158</v>
      </c>
      <c r="K304" s="27">
        <f t="shared" si="108"/>
        <v>15960.075094351938</v>
      </c>
    </row>
    <row r="305" spans="1:11" ht="15" customHeight="1">
      <c r="A305" s="28">
        <v>100</v>
      </c>
      <c r="B305" s="26"/>
      <c r="C305" s="26" t="s">
        <v>107</v>
      </c>
      <c r="D305" s="26" t="s">
        <v>333</v>
      </c>
      <c r="E305" s="27">
        <v>5124.357594206462</v>
      </c>
      <c r="F305" s="27">
        <v>1377.4154091008954</v>
      </c>
      <c r="G305" s="27">
        <v>6.380735270000001</v>
      </c>
      <c r="H305" s="27">
        <v>8622.706285829645</v>
      </c>
      <c r="I305" s="27">
        <v>15130.860024407002</v>
      </c>
      <c r="J305" s="27">
        <v>756.5430012203501</v>
      </c>
      <c r="K305" s="27">
        <v>14374.317023186652</v>
      </c>
    </row>
    <row r="306" spans="1:11" ht="15" customHeight="1">
      <c r="A306" s="28"/>
      <c r="B306" s="26"/>
      <c r="C306" s="26"/>
      <c r="D306" s="26" t="s">
        <v>332</v>
      </c>
      <c r="E306" s="27">
        <v>2534.7677181525546</v>
      </c>
      <c r="F306" s="27">
        <v>370.8348919907975</v>
      </c>
      <c r="G306" s="27">
        <v>5.5556810400000005</v>
      </c>
      <c r="H306" s="27">
        <v>1546.1982334626857</v>
      </c>
      <c r="I306" s="27">
        <v>4457.3565246460375</v>
      </c>
      <c r="J306" s="27">
        <v>222.86782623230212</v>
      </c>
      <c r="K306" s="27">
        <v>4234.488698413736</v>
      </c>
    </row>
    <row r="307" spans="1:11" ht="15" customHeight="1">
      <c r="A307" s="28"/>
      <c r="B307" s="26"/>
      <c r="C307" s="26"/>
      <c r="D307" s="26" t="s">
        <v>342</v>
      </c>
      <c r="E307" s="27">
        <f>SUM(E305:E306)</f>
        <v>7659.125312359016</v>
      </c>
      <c r="F307" s="27">
        <f aca="true" t="shared" si="109" ref="F307:K307">SUM(F305:F306)</f>
        <v>1748.250301091693</v>
      </c>
      <c r="G307" s="27">
        <f t="shared" si="109"/>
        <v>11.936416310000002</v>
      </c>
      <c r="H307" s="27">
        <f t="shared" si="109"/>
        <v>10168.904519292331</v>
      </c>
      <c r="I307" s="27">
        <f t="shared" si="109"/>
        <v>19588.21654905304</v>
      </c>
      <c r="J307" s="27">
        <f t="shared" si="109"/>
        <v>979.4108274526523</v>
      </c>
      <c r="K307" s="27">
        <f t="shared" si="109"/>
        <v>18608.805721600387</v>
      </c>
    </row>
    <row r="308" spans="1:11" ht="15" customHeight="1">
      <c r="A308" s="28">
        <v>101</v>
      </c>
      <c r="B308" s="26"/>
      <c r="C308" s="26" t="s">
        <v>108</v>
      </c>
      <c r="D308" s="26" t="s">
        <v>333</v>
      </c>
      <c r="E308" s="27">
        <v>110.00624562200001</v>
      </c>
      <c r="F308" s="27">
        <v>258.52286148338266</v>
      </c>
      <c r="G308" s="27">
        <v>1.9281120950000004</v>
      </c>
      <c r="H308" s="27">
        <v>1425.0003442733664</v>
      </c>
      <c r="I308" s="27">
        <v>1795.4575634737491</v>
      </c>
      <c r="J308" s="27">
        <v>171.08064985044336</v>
      </c>
      <c r="K308" s="27">
        <v>1624.3769136233059</v>
      </c>
    </row>
    <row r="309" spans="1:11" ht="15" customHeight="1">
      <c r="A309" s="28"/>
      <c r="B309" s="26"/>
      <c r="C309" s="26"/>
      <c r="D309" s="26" t="s">
        <v>332</v>
      </c>
      <c r="E309" s="27">
        <v>5691.588303227218</v>
      </c>
      <c r="F309" s="27">
        <v>610.9488105125245</v>
      </c>
      <c r="G309" s="27">
        <v>0.24974677000000003</v>
      </c>
      <c r="H309" s="27">
        <v>2715.0516694020116</v>
      </c>
      <c r="I309" s="27">
        <v>9017.838529911754</v>
      </c>
      <c r="J309" s="27">
        <v>450.891926495588</v>
      </c>
      <c r="K309" s="27">
        <v>8566.946603416167</v>
      </c>
    </row>
    <row r="310" spans="1:11" ht="15" customHeight="1">
      <c r="A310" s="28"/>
      <c r="B310" s="26"/>
      <c r="C310" s="26"/>
      <c r="D310" s="26" t="s">
        <v>342</v>
      </c>
      <c r="E310" s="27">
        <f>SUM(E308:E309)</f>
        <v>5801.594548849218</v>
      </c>
      <c r="F310" s="27">
        <f aca="true" t="shared" si="110" ref="F310:K310">SUM(F308:F309)</f>
        <v>869.4716719959072</v>
      </c>
      <c r="G310" s="27">
        <f t="shared" si="110"/>
        <v>2.1778588650000006</v>
      </c>
      <c r="H310" s="27">
        <f t="shared" si="110"/>
        <v>4140.0520136753785</v>
      </c>
      <c r="I310" s="27">
        <f t="shared" si="110"/>
        <v>10813.296093385503</v>
      </c>
      <c r="J310" s="27">
        <f t="shared" si="110"/>
        <v>621.9725763460314</v>
      </c>
      <c r="K310" s="27">
        <f t="shared" si="110"/>
        <v>10191.323517039473</v>
      </c>
    </row>
    <row r="311" spans="1:11" ht="15" customHeight="1">
      <c r="A311" s="28">
        <v>102</v>
      </c>
      <c r="B311" s="26"/>
      <c r="C311" s="26" t="s">
        <v>109</v>
      </c>
      <c r="D311" s="26" t="s">
        <v>333</v>
      </c>
      <c r="E311" s="27">
        <v>3042.36562313358</v>
      </c>
      <c r="F311" s="27">
        <v>760.996325326516</v>
      </c>
      <c r="G311" s="27">
        <v>285.46009583</v>
      </c>
      <c r="H311" s="27">
        <v>3538.2396695886578</v>
      </c>
      <c r="I311" s="27">
        <v>7627.061713878753</v>
      </c>
      <c r="J311" s="27">
        <v>381.3530856939378</v>
      </c>
      <c r="K311" s="27">
        <v>7245.708628184815</v>
      </c>
    </row>
    <row r="312" spans="1:11" ht="15" customHeight="1">
      <c r="A312" s="28"/>
      <c r="B312" s="26"/>
      <c r="C312" s="26"/>
      <c r="D312" s="26" t="s">
        <v>332</v>
      </c>
      <c r="E312" s="27">
        <v>3599.5289380613967</v>
      </c>
      <c r="F312" s="27">
        <v>332.57244688747414</v>
      </c>
      <c r="G312" s="27">
        <v>224.12807917500004</v>
      </c>
      <c r="H312" s="27">
        <v>1479.8150730537159</v>
      </c>
      <c r="I312" s="27">
        <v>5636.044537177588</v>
      </c>
      <c r="J312" s="27">
        <v>281.80222685887935</v>
      </c>
      <c r="K312" s="27">
        <v>5354.242310318708</v>
      </c>
    </row>
    <row r="313" spans="1:11" ht="15" customHeight="1">
      <c r="A313" s="28"/>
      <c r="B313" s="26"/>
      <c r="C313" s="26"/>
      <c r="D313" s="26" t="s">
        <v>342</v>
      </c>
      <c r="E313" s="27">
        <f>SUM(E311:E312)</f>
        <v>6641.894561194977</v>
      </c>
      <c r="F313" s="27">
        <f aca="true" t="shared" si="111" ref="F313:K313">SUM(F311:F312)</f>
        <v>1093.56877221399</v>
      </c>
      <c r="G313" s="27">
        <f t="shared" si="111"/>
        <v>509.58817500500004</v>
      </c>
      <c r="H313" s="27">
        <f t="shared" si="111"/>
        <v>5018.054742642374</v>
      </c>
      <c r="I313" s="27">
        <f t="shared" si="111"/>
        <v>13263.10625105634</v>
      </c>
      <c r="J313" s="27">
        <f t="shared" si="111"/>
        <v>663.1553125528171</v>
      </c>
      <c r="K313" s="27">
        <f t="shared" si="111"/>
        <v>12599.950938503524</v>
      </c>
    </row>
    <row r="314" spans="1:11" ht="15" customHeight="1">
      <c r="A314" s="28">
        <v>103</v>
      </c>
      <c r="B314" s="26"/>
      <c r="C314" s="26" t="s">
        <v>37</v>
      </c>
      <c r="D314" s="26" t="s">
        <v>333</v>
      </c>
      <c r="E314" s="27">
        <v>249.48896388000003</v>
      </c>
      <c r="F314" s="27">
        <v>97.2970847921915</v>
      </c>
      <c r="G314" s="27">
        <v>0</v>
      </c>
      <c r="H314" s="27">
        <v>288.2176957098608</v>
      </c>
      <c r="I314" s="27">
        <v>635.0037443820523</v>
      </c>
      <c r="J314" s="27">
        <v>31.7501872191026</v>
      </c>
      <c r="K314" s="27">
        <v>603.2535571629497</v>
      </c>
    </row>
    <row r="315" spans="1:11" ht="15" customHeight="1">
      <c r="A315" s="28"/>
      <c r="B315" s="26"/>
      <c r="C315" s="26"/>
      <c r="D315" s="26" t="s">
        <v>332</v>
      </c>
      <c r="E315" s="27">
        <v>9261.557611956</v>
      </c>
      <c r="F315" s="27">
        <v>401.48364372585746</v>
      </c>
      <c r="G315" s="27">
        <v>0</v>
      </c>
      <c r="H315" s="27">
        <v>2305.6745048624985</v>
      </c>
      <c r="I315" s="27">
        <v>11968.715760544355</v>
      </c>
      <c r="J315" s="27">
        <v>598.4357880272178</v>
      </c>
      <c r="K315" s="27">
        <v>11370.279972517137</v>
      </c>
    </row>
    <row r="316" spans="1:11" ht="15" customHeight="1">
      <c r="A316" s="28"/>
      <c r="B316" s="26"/>
      <c r="C316" s="26"/>
      <c r="D316" s="26" t="s">
        <v>342</v>
      </c>
      <c r="E316" s="27">
        <f>SUM(E314:E315)</f>
        <v>9511.046575835999</v>
      </c>
      <c r="F316" s="27">
        <f aca="true" t="shared" si="112" ref="F316:K316">SUM(F314:F315)</f>
        <v>498.78072851804893</v>
      </c>
      <c r="G316" s="27">
        <f t="shared" si="112"/>
        <v>0</v>
      </c>
      <c r="H316" s="27">
        <f t="shared" si="112"/>
        <v>2593.8922005723593</v>
      </c>
      <c r="I316" s="27">
        <f t="shared" si="112"/>
        <v>12603.719504926408</v>
      </c>
      <c r="J316" s="27">
        <f t="shared" si="112"/>
        <v>630.1859752463204</v>
      </c>
      <c r="K316" s="27">
        <f t="shared" si="112"/>
        <v>11973.533529680088</v>
      </c>
    </row>
    <row r="317" spans="1:11" ht="15" customHeight="1">
      <c r="A317" s="28">
        <v>104</v>
      </c>
      <c r="B317" s="26"/>
      <c r="C317" s="26" t="s">
        <v>110</v>
      </c>
      <c r="D317" s="26" t="s">
        <v>333</v>
      </c>
      <c r="E317" s="27">
        <v>927.0279213226806</v>
      </c>
      <c r="F317" s="27">
        <v>582.1991715661517</v>
      </c>
      <c r="G317" s="27">
        <v>0</v>
      </c>
      <c r="H317" s="27">
        <v>1827.017094342564</v>
      </c>
      <c r="I317" s="27">
        <v>3336.2441872313966</v>
      </c>
      <c r="J317" s="27">
        <v>166.81220936156993</v>
      </c>
      <c r="K317" s="27">
        <v>3169.431977869827</v>
      </c>
    </row>
    <row r="318" spans="1:11" ht="15" customHeight="1">
      <c r="A318" s="28"/>
      <c r="B318" s="26"/>
      <c r="C318" s="26"/>
      <c r="D318" s="26" t="s">
        <v>332</v>
      </c>
      <c r="E318" s="27">
        <v>7527.6418515605865</v>
      </c>
      <c r="F318" s="27">
        <v>441.6066782309917</v>
      </c>
      <c r="G318" s="27">
        <v>0</v>
      </c>
      <c r="H318" s="27">
        <v>2994.696199794343</v>
      </c>
      <c r="I318" s="27">
        <v>10963.94472958592</v>
      </c>
      <c r="J318" s="27">
        <v>548.197236479296</v>
      </c>
      <c r="K318" s="27">
        <v>10415.747493106624</v>
      </c>
    </row>
    <row r="319" spans="1:11" ht="15" customHeight="1">
      <c r="A319" s="28"/>
      <c r="B319" s="26"/>
      <c r="C319" s="26"/>
      <c r="D319" s="26" t="s">
        <v>342</v>
      </c>
      <c r="E319" s="27">
        <f>SUM(E317:E318)</f>
        <v>8454.669772883268</v>
      </c>
      <c r="F319" s="27">
        <f aca="true" t="shared" si="113" ref="F319:K319">SUM(F317:F318)</f>
        <v>1023.8058497971433</v>
      </c>
      <c r="G319" s="27">
        <f t="shared" si="113"/>
        <v>0</v>
      </c>
      <c r="H319" s="27">
        <f t="shared" si="113"/>
        <v>4821.713294136907</v>
      </c>
      <c r="I319" s="27">
        <f t="shared" si="113"/>
        <v>14300.188916817318</v>
      </c>
      <c r="J319" s="27">
        <f t="shared" si="113"/>
        <v>715.0094458408659</v>
      </c>
      <c r="K319" s="27">
        <f t="shared" si="113"/>
        <v>13585.17947097645</v>
      </c>
    </row>
    <row r="320" spans="1:11" ht="15" customHeight="1">
      <c r="A320" s="28">
        <v>105</v>
      </c>
      <c r="B320" s="26"/>
      <c r="C320" s="26" t="s">
        <v>111</v>
      </c>
      <c r="D320" s="26" t="s">
        <v>333</v>
      </c>
      <c r="E320" s="27">
        <v>305.18402624466495</v>
      </c>
      <c r="F320" s="27">
        <v>87.37824142827117</v>
      </c>
      <c r="G320" s="27">
        <v>0</v>
      </c>
      <c r="H320" s="27">
        <v>337.8616348477487</v>
      </c>
      <c r="I320" s="27">
        <v>730.4239025206848</v>
      </c>
      <c r="J320" s="27">
        <v>36.52119512603424</v>
      </c>
      <c r="K320" s="27">
        <v>693.9027073946505</v>
      </c>
    </row>
    <row r="321" spans="1:11" ht="15" customHeight="1">
      <c r="A321" s="28"/>
      <c r="B321" s="26"/>
      <c r="C321" s="26"/>
      <c r="D321" s="26" t="s">
        <v>332</v>
      </c>
      <c r="E321" s="27">
        <v>5675.220019219737</v>
      </c>
      <c r="F321" s="27">
        <v>497.3929275108831</v>
      </c>
      <c r="G321" s="27">
        <v>0</v>
      </c>
      <c r="H321" s="27">
        <v>2591.2790590573923</v>
      </c>
      <c r="I321" s="27">
        <v>8763.892005788013</v>
      </c>
      <c r="J321" s="27">
        <v>438.19460028940046</v>
      </c>
      <c r="K321" s="27">
        <v>8325.697405498613</v>
      </c>
    </row>
    <row r="322" spans="1:11" ht="15" customHeight="1">
      <c r="A322" s="28"/>
      <c r="B322" s="26"/>
      <c r="C322" s="26"/>
      <c r="D322" s="26" t="s">
        <v>342</v>
      </c>
      <c r="E322" s="27">
        <f>SUM(E320:E321)</f>
        <v>5980.404045464402</v>
      </c>
      <c r="F322" s="27">
        <f aca="true" t="shared" si="114" ref="F322:K322">SUM(F320:F321)</f>
        <v>584.7711689391542</v>
      </c>
      <c r="G322" s="27">
        <f t="shared" si="114"/>
        <v>0</v>
      </c>
      <c r="H322" s="27">
        <f t="shared" si="114"/>
        <v>2929.140693905141</v>
      </c>
      <c r="I322" s="27">
        <f t="shared" si="114"/>
        <v>9494.315908308698</v>
      </c>
      <c r="J322" s="27">
        <f t="shared" si="114"/>
        <v>474.7157954154347</v>
      </c>
      <c r="K322" s="27">
        <f t="shared" si="114"/>
        <v>9019.600112893264</v>
      </c>
    </row>
    <row r="323" spans="1:11" ht="15" customHeight="1">
      <c r="A323" s="28">
        <v>106</v>
      </c>
      <c r="B323" s="26"/>
      <c r="C323" s="26" t="s">
        <v>112</v>
      </c>
      <c r="D323" s="26" t="s">
        <v>333</v>
      </c>
      <c r="E323" s="27">
        <v>744.1492777472</v>
      </c>
      <c r="F323" s="27">
        <v>154.49586689986648</v>
      </c>
      <c r="G323" s="27">
        <v>0</v>
      </c>
      <c r="H323" s="27">
        <v>640.8178770000279</v>
      </c>
      <c r="I323" s="27">
        <v>1539.4630216470944</v>
      </c>
      <c r="J323" s="27">
        <v>76.97315108235469</v>
      </c>
      <c r="K323" s="27">
        <v>1462.4898705647397</v>
      </c>
    </row>
    <row r="324" spans="1:11" ht="15" customHeight="1">
      <c r="A324" s="28"/>
      <c r="B324" s="26"/>
      <c r="C324" s="26"/>
      <c r="D324" s="26" t="s">
        <v>332</v>
      </c>
      <c r="E324" s="27">
        <v>8657.20209736793</v>
      </c>
      <c r="F324" s="27">
        <v>946.9720215521957</v>
      </c>
      <c r="G324" s="27">
        <v>0</v>
      </c>
      <c r="H324" s="27">
        <v>3525.876052351886</v>
      </c>
      <c r="I324" s="27">
        <v>13130.05017127201</v>
      </c>
      <c r="J324" s="27">
        <v>656.5025085636005</v>
      </c>
      <c r="K324" s="27">
        <v>12473.54766270841</v>
      </c>
    </row>
    <row r="325" spans="1:11" ht="15" customHeight="1">
      <c r="A325" s="28"/>
      <c r="B325" s="26"/>
      <c r="C325" s="26"/>
      <c r="D325" s="26" t="s">
        <v>342</v>
      </c>
      <c r="E325" s="27">
        <f>SUM(E323:E324)</f>
        <v>9401.35137511513</v>
      </c>
      <c r="F325" s="27">
        <f aca="true" t="shared" si="115" ref="F325:K325">SUM(F323:F324)</f>
        <v>1101.4678884520622</v>
      </c>
      <c r="G325" s="27">
        <f t="shared" si="115"/>
        <v>0</v>
      </c>
      <c r="H325" s="27">
        <f t="shared" si="115"/>
        <v>4166.6939293519135</v>
      </c>
      <c r="I325" s="27">
        <f t="shared" si="115"/>
        <v>14669.513192919105</v>
      </c>
      <c r="J325" s="27">
        <f t="shared" si="115"/>
        <v>733.4756596459551</v>
      </c>
      <c r="K325" s="27">
        <f t="shared" si="115"/>
        <v>13936.03753327315</v>
      </c>
    </row>
    <row r="326" spans="1:11" ht="15" customHeight="1">
      <c r="A326" s="28"/>
      <c r="B326" s="26"/>
      <c r="C326" s="40" t="s">
        <v>379</v>
      </c>
      <c r="D326" s="40" t="s">
        <v>333</v>
      </c>
      <c r="E326" s="41">
        <f>E287+E290+E293+E296+E299+E302+E305+E308+E311+E314+E317+E320+E323</f>
        <v>14306.461929209825</v>
      </c>
      <c r="F326" s="41">
        <f aca="true" t="shared" si="116" ref="F326:K326">F287+F290+F293+F296+F299+F302+F305+F308+F311+F314+F317+F320+F323</f>
        <v>4481.755025502403</v>
      </c>
      <c r="G326" s="41">
        <f t="shared" si="116"/>
        <v>307.05215450000003</v>
      </c>
      <c r="H326" s="41">
        <f t="shared" si="116"/>
        <v>23438.972939769446</v>
      </c>
      <c r="I326" s="41">
        <f t="shared" si="116"/>
        <v>42534.24204898169</v>
      </c>
      <c r="J326" s="41">
        <f t="shared" si="116"/>
        <v>2218.939411485434</v>
      </c>
      <c r="K326" s="41">
        <f t="shared" si="116"/>
        <v>40315.30263749624</v>
      </c>
    </row>
    <row r="327" spans="1:11" ht="15" customHeight="1">
      <c r="A327" s="28"/>
      <c r="B327" s="26"/>
      <c r="C327" s="40"/>
      <c r="D327" s="40" t="s">
        <v>332</v>
      </c>
      <c r="E327" s="41">
        <f>E288+E291+E294+E297+E300+E303+E306+E309+E312+E315+E318+E321+E324</f>
        <v>81255.34830351833</v>
      </c>
      <c r="F327" s="41">
        <f aca="true" t="shared" si="117" ref="F327:K327">F288+F291+F294+F297+F300+F303+F306+F309+F312+F315+F318+F321+F324</f>
        <v>4938.3871829</v>
      </c>
      <c r="G327" s="41">
        <f t="shared" si="117"/>
        <v>254.62382400000004</v>
      </c>
      <c r="H327" s="41">
        <f t="shared" si="117"/>
        <v>22996.505761400003</v>
      </c>
      <c r="I327" s="41">
        <f t="shared" si="117"/>
        <v>109444.86507181832</v>
      </c>
      <c r="J327" s="41">
        <f t="shared" si="117"/>
        <v>5472.243253590916</v>
      </c>
      <c r="K327" s="41">
        <f t="shared" si="117"/>
        <v>103972.6218182274</v>
      </c>
    </row>
    <row r="328" spans="1:11" ht="15" customHeight="1">
      <c r="A328" s="28"/>
      <c r="B328" s="26"/>
      <c r="C328" s="40"/>
      <c r="D328" s="40" t="s">
        <v>342</v>
      </c>
      <c r="E328" s="41">
        <f aca="true" t="shared" si="118" ref="E328:K328">SUM(E326:E327)</f>
        <v>95561.81023272815</v>
      </c>
      <c r="F328" s="41">
        <f t="shared" si="118"/>
        <v>9420.142208402403</v>
      </c>
      <c r="G328" s="41">
        <f t="shared" si="118"/>
        <v>561.6759785</v>
      </c>
      <c r="H328" s="41">
        <f t="shared" si="118"/>
        <v>46435.47870116945</v>
      </c>
      <c r="I328" s="41">
        <f t="shared" si="118"/>
        <v>151979.1071208</v>
      </c>
      <c r="J328" s="41">
        <f t="shared" si="118"/>
        <v>7691.18266507635</v>
      </c>
      <c r="K328" s="41">
        <f t="shared" si="118"/>
        <v>144287.92445572364</v>
      </c>
    </row>
    <row r="329" spans="1:11" ht="15" customHeight="1">
      <c r="A329" s="28"/>
      <c r="B329" s="26"/>
      <c r="C329" s="26"/>
      <c r="D329" s="26"/>
      <c r="E329" s="27"/>
      <c r="F329" s="27"/>
      <c r="G329" s="27"/>
      <c r="H329" s="27"/>
      <c r="I329" s="27"/>
      <c r="J329" s="27"/>
      <c r="K329" s="27"/>
    </row>
    <row r="330" spans="1:11" ht="15" customHeight="1">
      <c r="A330" s="28">
        <v>107</v>
      </c>
      <c r="B330" s="26" t="s">
        <v>113</v>
      </c>
      <c r="C330" s="26" t="s">
        <v>114</v>
      </c>
      <c r="D330" s="26" t="s">
        <v>333</v>
      </c>
      <c r="E330" s="27">
        <v>429.38426272</v>
      </c>
      <c r="F330" s="27">
        <v>128.90606254927127</v>
      </c>
      <c r="G330" s="27">
        <v>74.0411</v>
      </c>
      <c r="H330" s="27">
        <v>312.68645284729996</v>
      </c>
      <c r="I330" s="27">
        <v>945.0178781165712</v>
      </c>
      <c r="J330" s="27">
        <v>47.25089390582859</v>
      </c>
      <c r="K330" s="27">
        <v>897.7669842107426</v>
      </c>
    </row>
    <row r="331" spans="1:11" ht="15" customHeight="1">
      <c r="A331" s="28"/>
      <c r="B331" s="26"/>
      <c r="C331" s="26"/>
      <c r="D331" s="26" t="s">
        <v>332</v>
      </c>
      <c r="E331" s="27">
        <v>4395.20752608</v>
      </c>
      <c r="F331" s="27">
        <v>210.8856424454127</v>
      </c>
      <c r="G331" s="27">
        <v>570.8320100000001</v>
      </c>
      <c r="H331" s="27">
        <v>541.0038868992485</v>
      </c>
      <c r="I331" s="27">
        <v>5717.9290654246615</v>
      </c>
      <c r="J331" s="27">
        <v>285.8964532712331</v>
      </c>
      <c r="K331" s="27">
        <v>5432.032612153428</v>
      </c>
    </row>
    <row r="332" spans="1:11" ht="15" customHeight="1">
      <c r="A332" s="28"/>
      <c r="B332" s="26"/>
      <c r="C332" s="26"/>
      <c r="D332" s="26" t="s">
        <v>342</v>
      </c>
      <c r="E332" s="27">
        <f>SUM(E330:E331)</f>
        <v>4824.5917888</v>
      </c>
      <c r="F332" s="27">
        <f aca="true" t="shared" si="119" ref="F332:K332">SUM(F330:F331)</f>
        <v>339.791704994684</v>
      </c>
      <c r="G332" s="27">
        <f t="shared" si="119"/>
        <v>644.8731100000001</v>
      </c>
      <c r="H332" s="27">
        <f t="shared" si="119"/>
        <v>853.6903397465485</v>
      </c>
      <c r="I332" s="27">
        <f t="shared" si="119"/>
        <v>6662.946943541233</v>
      </c>
      <c r="J332" s="27">
        <f t="shared" si="119"/>
        <v>333.1473471770617</v>
      </c>
      <c r="K332" s="27">
        <f t="shared" si="119"/>
        <v>6329.799596364171</v>
      </c>
    </row>
    <row r="333" spans="1:11" ht="15" customHeight="1">
      <c r="A333" s="28">
        <v>108</v>
      </c>
      <c r="B333" s="26"/>
      <c r="C333" s="26" t="s">
        <v>115</v>
      </c>
      <c r="D333" s="26" t="s">
        <v>333</v>
      </c>
      <c r="E333" s="27">
        <v>428.31044479999997</v>
      </c>
      <c r="F333" s="27">
        <v>122.91264692552684</v>
      </c>
      <c r="G333" s="27">
        <v>77.25214000000003</v>
      </c>
      <c r="H333" s="27">
        <v>421.2595631627395</v>
      </c>
      <c r="I333" s="27">
        <v>1049.7347948882662</v>
      </c>
      <c r="J333" s="27">
        <v>52.48673974441328</v>
      </c>
      <c r="K333" s="27">
        <v>997.2480551438529</v>
      </c>
    </row>
    <row r="334" spans="1:11" ht="15" customHeight="1">
      <c r="A334" s="28"/>
      <c r="B334" s="26"/>
      <c r="C334" s="26"/>
      <c r="D334" s="26" t="s">
        <v>332</v>
      </c>
      <c r="E334" s="27">
        <v>8126.2567637067505</v>
      </c>
      <c r="F334" s="27">
        <v>430.4595108557833</v>
      </c>
      <c r="G334" s="27">
        <v>1268.31922</v>
      </c>
      <c r="H334" s="27">
        <v>1026.0566968317298</v>
      </c>
      <c r="I334" s="27">
        <v>10851.092191394266</v>
      </c>
      <c r="J334" s="27">
        <v>542.5546095697132</v>
      </c>
      <c r="K334" s="27">
        <v>10308.537581824552</v>
      </c>
    </row>
    <row r="335" spans="1:11" ht="15" customHeight="1">
      <c r="A335" s="28"/>
      <c r="B335" s="26"/>
      <c r="C335" s="26"/>
      <c r="D335" s="26" t="s">
        <v>342</v>
      </c>
      <c r="E335" s="27">
        <f>SUM(E333:E334)</f>
        <v>8554.56720850675</v>
      </c>
      <c r="F335" s="27">
        <f aca="true" t="shared" si="120" ref="F335:K335">SUM(F333:F334)</f>
        <v>553.3721577813102</v>
      </c>
      <c r="G335" s="27">
        <f t="shared" si="120"/>
        <v>1345.5713600000001</v>
      </c>
      <c r="H335" s="27">
        <f t="shared" si="120"/>
        <v>1447.3162599944694</v>
      </c>
      <c r="I335" s="27">
        <f t="shared" si="120"/>
        <v>11900.826986282533</v>
      </c>
      <c r="J335" s="27">
        <f t="shared" si="120"/>
        <v>595.0413493141265</v>
      </c>
      <c r="K335" s="27">
        <f t="shared" si="120"/>
        <v>11305.785636968405</v>
      </c>
    </row>
    <row r="336" spans="1:11" ht="15" customHeight="1">
      <c r="A336" s="28">
        <v>109</v>
      </c>
      <c r="B336" s="26"/>
      <c r="C336" s="26" t="s">
        <v>116</v>
      </c>
      <c r="D336" s="26" t="s">
        <v>332</v>
      </c>
      <c r="E336" s="27">
        <v>7711.30367644</v>
      </c>
      <c r="F336" s="27">
        <v>650.7751587788722</v>
      </c>
      <c r="G336" s="27">
        <v>882.8817200000001</v>
      </c>
      <c r="H336" s="27">
        <v>1783.3686294284612</v>
      </c>
      <c r="I336" s="27">
        <v>11028.329184647333</v>
      </c>
      <c r="J336" s="27">
        <v>551.4164592323667</v>
      </c>
      <c r="K336" s="27">
        <v>10476.912725414966</v>
      </c>
    </row>
    <row r="337" spans="1:11" ht="15" customHeight="1">
      <c r="A337" s="28">
        <v>110</v>
      </c>
      <c r="B337" s="26"/>
      <c r="C337" s="26" t="s">
        <v>117</v>
      </c>
      <c r="D337" s="26" t="s">
        <v>332</v>
      </c>
      <c r="E337" s="27">
        <v>10592.361397002642</v>
      </c>
      <c r="F337" s="27">
        <v>504.8222582596719</v>
      </c>
      <c r="G337" s="27">
        <v>1727.42528</v>
      </c>
      <c r="H337" s="27">
        <v>1366.2967721231714</v>
      </c>
      <c r="I337" s="27">
        <v>14190.905707385484</v>
      </c>
      <c r="J337" s="27">
        <v>709.5452853692742</v>
      </c>
      <c r="K337" s="27">
        <v>13481.360422016209</v>
      </c>
    </row>
    <row r="338" spans="1:11" ht="15" customHeight="1">
      <c r="A338" s="28">
        <v>111</v>
      </c>
      <c r="B338" s="26"/>
      <c r="C338" s="26" t="s">
        <v>118</v>
      </c>
      <c r="D338" s="26" t="s">
        <v>333</v>
      </c>
      <c r="E338" s="27">
        <v>2871.7605160138596</v>
      </c>
      <c r="F338" s="27">
        <v>1471.368203949382</v>
      </c>
      <c r="G338" s="27">
        <v>477.07534000000004</v>
      </c>
      <c r="H338" s="27">
        <v>3773.3125391086237</v>
      </c>
      <c r="I338" s="27">
        <v>8593.516599071865</v>
      </c>
      <c r="J338" s="27">
        <v>429.6758299535933</v>
      </c>
      <c r="K338" s="27">
        <v>8163.840769118272</v>
      </c>
    </row>
    <row r="339" spans="1:11" ht="15" customHeight="1">
      <c r="A339" s="28"/>
      <c r="B339" s="26"/>
      <c r="C339" s="26"/>
      <c r="D339" s="26" t="s">
        <v>332</v>
      </c>
      <c r="E339" s="27">
        <v>4016.16453056</v>
      </c>
      <c r="F339" s="27">
        <v>524.7663172919412</v>
      </c>
      <c r="G339" s="27">
        <v>681.8253400000001</v>
      </c>
      <c r="H339" s="27">
        <v>1207.6498356580644</v>
      </c>
      <c r="I339" s="27">
        <v>6430.406023510005</v>
      </c>
      <c r="J339" s="27">
        <v>321.5203011755003</v>
      </c>
      <c r="K339" s="27">
        <v>6108.885722334505</v>
      </c>
    </row>
    <row r="340" spans="1:11" ht="15" customHeight="1">
      <c r="A340" s="28"/>
      <c r="B340" s="26"/>
      <c r="C340" s="26"/>
      <c r="D340" s="26" t="s">
        <v>342</v>
      </c>
      <c r="E340" s="27">
        <f>SUM(E338:E339)</f>
        <v>6887.92504657386</v>
      </c>
      <c r="F340" s="27">
        <f aca="true" t="shared" si="121" ref="F340:K340">SUM(F338:F339)</f>
        <v>1996.134521241323</v>
      </c>
      <c r="G340" s="27">
        <f t="shared" si="121"/>
        <v>1158.9006800000002</v>
      </c>
      <c r="H340" s="27">
        <f t="shared" si="121"/>
        <v>4980.962374766688</v>
      </c>
      <c r="I340" s="27">
        <f t="shared" si="121"/>
        <v>15023.922622581871</v>
      </c>
      <c r="J340" s="27">
        <f t="shared" si="121"/>
        <v>751.1961311290936</v>
      </c>
      <c r="K340" s="27">
        <f t="shared" si="121"/>
        <v>14272.726491452777</v>
      </c>
    </row>
    <row r="341" spans="1:11" ht="15" customHeight="1">
      <c r="A341" s="28">
        <v>112</v>
      </c>
      <c r="B341" s="26"/>
      <c r="C341" s="26" t="s">
        <v>119</v>
      </c>
      <c r="D341" s="26" t="s">
        <v>333</v>
      </c>
      <c r="E341" s="27">
        <v>2991.240424068104</v>
      </c>
      <c r="F341" s="27">
        <v>2293.3622430786095</v>
      </c>
      <c r="G341" s="27">
        <v>712.9504900000002</v>
      </c>
      <c r="H341" s="27">
        <v>5914.945013776856</v>
      </c>
      <c r="I341" s="27">
        <v>11912.498170923569</v>
      </c>
      <c r="J341" s="27">
        <v>595.6249085461789</v>
      </c>
      <c r="K341" s="27">
        <v>11316.87326237739</v>
      </c>
    </row>
    <row r="342" spans="1:11" ht="15" customHeight="1">
      <c r="A342" s="28"/>
      <c r="B342" s="26"/>
      <c r="C342" s="26"/>
      <c r="D342" s="26" t="s">
        <v>332</v>
      </c>
      <c r="E342" s="27">
        <v>5333.061368055976</v>
      </c>
      <c r="F342" s="27">
        <v>1150.8741169371083</v>
      </c>
      <c r="G342" s="27">
        <v>1189.7514300000003</v>
      </c>
      <c r="H342" s="27">
        <v>2517.614233235909</v>
      </c>
      <c r="I342" s="27">
        <v>10191.301148228993</v>
      </c>
      <c r="J342" s="27">
        <v>509.56505741144997</v>
      </c>
      <c r="K342" s="27">
        <v>9681.736090817543</v>
      </c>
    </row>
    <row r="343" spans="1:11" ht="15" customHeight="1">
      <c r="A343" s="28"/>
      <c r="B343" s="26"/>
      <c r="C343" s="26"/>
      <c r="D343" s="26" t="s">
        <v>342</v>
      </c>
      <c r="E343" s="27">
        <f>SUM(E341:E342)</f>
        <v>8324.30179212408</v>
      </c>
      <c r="F343" s="27">
        <f aca="true" t="shared" si="122" ref="F343:K343">SUM(F341:F342)</f>
        <v>3444.2363600157178</v>
      </c>
      <c r="G343" s="27">
        <f t="shared" si="122"/>
        <v>1902.7019200000004</v>
      </c>
      <c r="H343" s="27">
        <f t="shared" si="122"/>
        <v>8432.559247012765</v>
      </c>
      <c r="I343" s="27">
        <f t="shared" si="122"/>
        <v>22103.79931915256</v>
      </c>
      <c r="J343" s="27">
        <f t="shared" si="122"/>
        <v>1105.1899659576288</v>
      </c>
      <c r="K343" s="27">
        <f t="shared" si="122"/>
        <v>20998.609353194934</v>
      </c>
    </row>
    <row r="344" spans="1:11" ht="15" customHeight="1">
      <c r="A344" s="28">
        <v>113</v>
      </c>
      <c r="B344" s="26"/>
      <c r="C344" s="26" t="s">
        <v>120</v>
      </c>
      <c r="D344" s="26" t="s">
        <v>333</v>
      </c>
      <c r="E344" s="27">
        <v>1127.4018243933028</v>
      </c>
      <c r="F344" s="27">
        <v>241.8169508697283</v>
      </c>
      <c r="G344" s="27">
        <v>221.93654000000004</v>
      </c>
      <c r="H344" s="27">
        <v>644.2246536082996</v>
      </c>
      <c r="I344" s="27">
        <v>2235.3799688713307</v>
      </c>
      <c r="J344" s="27">
        <v>192.50873047628204</v>
      </c>
      <c r="K344" s="27">
        <v>2042.8712383950487</v>
      </c>
    </row>
    <row r="345" spans="1:11" ht="15" customHeight="1">
      <c r="A345" s="28"/>
      <c r="B345" s="26"/>
      <c r="C345" s="26"/>
      <c r="D345" s="26" t="s">
        <v>332</v>
      </c>
      <c r="E345" s="27">
        <v>8681.604268138088</v>
      </c>
      <c r="F345" s="27">
        <v>1724.1519643219983</v>
      </c>
      <c r="G345" s="27">
        <v>1727.16369</v>
      </c>
      <c r="H345" s="27">
        <v>2895.8813200258405</v>
      </c>
      <c r="I345" s="27">
        <v>15028.801242485926</v>
      </c>
      <c r="J345" s="27">
        <v>751.4400621242964</v>
      </c>
      <c r="K345" s="27">
        <v>14277.36118036163</v>
      </c>
    </row>
    <row r="346" spans="1:11" ht="15" customHeight="1">
      <c r="A346" s="28"/>
      <c r="B346" s="26"/>
      <c r="C346" s="26"/>
      <c r="D346" s="26" t="s">
        <v>342</v>
      </c>
      <c r="E346" s="27">
        <f>SUM(E344:E345)</f>
        <v>9809.00609253139</v>
      </c>
      <c r="F346" s="27">
        <f aca="true" t="shared" si="123" ref="F346:K346">SUM(F344:F345)</f>
        <v>1965.9689151917266</v>
      </c>
      <c r="G346" s="27">
        <f t="shared" si="123"/>
        <v>1949.10023</v>
      </c>
      <c r="H346" s="27">
        <f t="shared" si="123"/>
        <v>3540.1059736341404</v>
      </c>
      <c r="I346" s="27">
        <f t="shared" si="123"/>
        <v>17264.181211357256</v>
      </c>
      <c r="J346" s="27">
        <f t="shared" si="123"/>
        <v>943.9487926005785</v>
      </c>
      <c r="K346" s="27">
        <f t="shared" si="123"/>
        <v>16320.232418756677</v>
      </c>
    </row>
    <row r="347" spans="1:11" ht="15" customHeight="1">
      <c r="A347" s="28">
        <v>114</v>
      </c>
      <c r="B347" s="26"/>
      <c r="C347" s="26" t="s">
        <v>121</v>
      </c>
      <c r="D347" s="26" t="s">
        <v>333</v>
      </c>
      <c r="E347" s="27">
        <v>1052.2933772672154</v>
      </c>
      <c r="F347" s="27">
        <v>313.2493858395286</v>
      </c>
      <c r="G347" s="27">
        <v>129.61165</v>
      </c>
      <c r="H347" s="27">
        <v>833.2653342481572</v>
      </c>
      <c r="I347" s="27">
        <v>2328.419747354901</v>
      </c>
      <c r="J347" s="27">
        <v>116.42098736774508</v>
      </c>
      <c r="K347" s="27">
        <v>2211.998759987156</v>
      </c>
    </row>
    <row r="348" spans="1:11" ht="15" customHeight="1">
      <c r="A348" s="28"/>
      <c r="B348" s="26"/>
      <c r="C348" s="26"/>
      <c r="D348" s="26" t="s">
        <v>332</v>
      </c>
      <c r="E348" s="27">
        <v>4173.94070358081</v>
      </c>
      <c r="F348" s="27">
        <v>671.17135537785</v>
      </c>
      <c r="G348" s="27">
        <v>634.93703</v>
      </c>
      <c r="H348" s="27">
        <v>1435.3618194142616</v>
      </c>
      <c r="I348" s="27">
        <v>6915.410908372922</v>
      </c>
      <c r="J348" s="27">
        <v>345.77054541864607</v>
      </c>
      <c r="K348" s="27">
        <v>6569.640362954276</v>
      </c>
    </row>
    <row r="349" spans="1:11" ht="15" customHeight="1">
      <c r="A349" s="28"/>
      <c r="B349" s="26"/>
      <c r="C349" s="26"/>
      <c r="D349" s="26" t="s">
        <v>342</v>
      </c>
      <c r="E349" s="27">
        <f>SUM(E347:E348)</f>
        <v>5226.234080848026</v>
      </c>
      <c r="F349" s="27">
        <f aca="true" t="shared" si="124" ref="F349:K349">SUM(F347:F348)</f>
        <v>984.4207412173786</v>
      </c>
      <c r="G349" s="27">
        <f t="shared" si="124"/>
        <v>764.5486800000001</v>
      </c>
      <c r="H349" s="27">
        <f t="shared" si="124"/>
        <v>2268.627153662419</v>
      </c>
      <c r="I349" s="27">
        <f t="shared" si="124"/>
        <v>9243.830655727823</v>
      </c>
      <c r="J349" s="27">
        <f t="shared" si="124"/>
        <v>462.1915327863911</v>
      </c>
      <c r="K349" s="27">
        <f t="shared" si="124"/>
        <v>8781.639122941431</v>
      </c>
    </row>
    <row r="350" spans="1:11" ht="15" customHeight="1">
      <c r="A350" s="28">
        <v>115</v>
      </c>
      <c r="B350" s="26"/>
      <c r="C350" s="26" t="s">
        <v>122</v>
      </c>
      <c r="D350" s="26" t="s">
        <v>333</v>
      </c>
      <c r="E350" s="27">
        <v>289.3109968</v>
      </c>
      <c r="F350" s="27">
        <v>266.0670976966696</v>
      </c>
      <c r="G350" s="27">
        <v>47.51334000000001</v>
      </c>
      <c r="H350" s="27">
        <v>677.8791327088909</v>
      </c>
      <c r="I350" s="27">
        <v>1280.7705672055604</v>
      </c>
      <c r="J350" s="27">
        <v>90.00735769875354</v>
      </c>
      <c r="K350" s="27">
        <v>1190.7632095068068</v>
      </c>
    </row>
    <row r="351" spans="1:11" ht="15" customHeight="1">
      <c r="A351" s="28"/>
      <c r="B351" s="26"/>
      <c r="C351" s="26"/>
      <c r="D351" s="26" t="s">
        <v>332</v>
      </c>
      <c r="E351" s="27">
        <v>9930.845280004105</v>
      </c>
      <c r="F351" s="27">
        <v>1010.1567379173385</v>
      </c>
      <c r="G351" s="27">
        <v>1426.5336540000003</v>
      </c>
      <c r="H351" s="27">
        <v>2372.750887564072</v>
      </c>
      <c r="I351" s="27">
        <v>14740.286559485518</v>
      </c>
      <c r="J351" s="27">
        <v>737.0143279742761</v>
      </c>
      <c r="K351" s="27">
        <v>14003.27223151124</v>
      </c>
    </row>
    <row r="352" spans="1:11" ht="15" customHeight="1">
      <c r="A352" s="28"/>
      <c r="B352" s="26"/>
      <c r="C352" s="26"/>
      <c r="D352" s="26" t="s">
        <v>342</v>
      </c>
      <c r="E352" s="27">
        <f>SUM(E350:E351)</f>
        <v>10220.156276804106</v>
      </c>
      <c r="F352" s="27">
        <f aca="true" t="shared" si="125" ref="F352:K352">SUM(F350:F351)</f>
        <v>1276.223835614008</v>
      </c>
      <c r="G352" s="27">
        <f t="shared" si="125"/>
        <v>1474.0469940000003</v>
      </c>
      <c r="H352" s="27">
        <f t="shared" si="125"/>
        <v>3050.6300202729626</v>
      </c>
      <c r="I352" s="27">
        <f t="shared" si="125"/>
        <v>16021.057126691077</v>
      </c>
      <c r="J352" s="27">
        <f t="shared" si="125"/>
        <v>827.0216856730297</v>
      </c>
      <c r="K352" s="27">
        <f t="shared" si="125"/>
        <v>15194.035441018048</v>
      </c>
    </row>
    <row r="353" spans="1:11" ht="15" customHeight="1">
      <c r="A353" s="28">
        <v>116</v>
      </c>
      <c r="B353" s="26"/>
      <c r="C353" s="26" t="s">
        <v>123</v>
      </c>
      <c r="D353" s="26" t="s">
        <v>333</v>
      </c>
      <c r="E353" s="27">
        <v>1585.4224883736224</v>
      </c>
      <c r="F353" s="27">
        <v>605.1340821835697</v>
      </c>
      <c r="G353" s="27">
        <v>246.05980000000005</v>
      </c>
      <c r="H353" s="27">
        <v>1710.1009248878208</v>
      </c>
      <c r="I353" s="27">
        <v>4146.7172954450125</v>
      </c>
      <c r="J353" s="27">
        <v>207.33586477225074</v>
      </c>
      <c r="K353" s="27">
        <v>3939.381430672762</v>
      </c>
    </row>
    <row r="354" spans="1:11" ht="15" customHeight="1">
      <c r="A354" s="28"/>
      <c r="B354" s="26"/>
      <c r="C354" s="26"/>
      <c r="D354" s="26" t="s">
        <v>332</v>
      </c>
      <c r="E354" s="27">
        <v>5717.89598072</v>
      </c>
      <c r="F354" s="27">
        <v>539.4969506684544</v>
      </c>
      <c r="G354" s="27">
        <v>862.1921000000001</v>
      </c>
      <c r="H354" s="27">
        <v>1456.0078240435257</v>
      </c>
      <c r="I354" s="27">
        <v>8575.59285543198</v>
      </c>
      <c r="J354" s="27">
        <v>428.779642771599</v>
      </c>
      <c r="K354" s="27">
        <v>8146.8132126603805</v>
      </c>
    </row>
    <row r="355" spans="1:11" ht="15" customHeight="1">
      <c r="A355" s="28"/>
      <c r="B355" s="26"/>
      <c r="C355" s="26"/>
      <c r="D355" s="26" t="s">
        <v>342</v>
      </c>
      <c r="E355" s="27">
        <f>SUM(E353:E354)</f>
        <v>7303.318469093622</v>
      </c>
      <c r="F355" s="27">
        <f aca="true" t="shared" si="126" ref="F355:K355">SUM(F353:F354)</f>
        <v>1144.631032852024</v>
      </c>
      <c r="G355" s="27">
        <f t="shared" si="126"/>
        <v>1108.2519000000002</v>
      </c>
      <c r="H355" s="27">
        <f t="shared" si="126"/>
        <v>3166.108748931347</v>
      </c>
      <c r="I355" s="27">
        <f t="shared" si="126"/>
        <v>12722.310150876992</v>
      </c>
      <c r="J355" s="27">
        <f t="shared" si="126"/>
        <v>636.1155075438497</v>
      </c>
      <c r="K355" s="27">
        <f t="shared" si="126"/>
        <v>12086.194643333143</v>
      </c>
    </row>
    <row r="356" spans="1:11" ht="15" customHeight="1">
      <c r="A356" s="28">
        <v>117</v>
      </c>
      <c r="B356" s="26"/>
      <c r="C356" s="26" t="s">
        <v>124</v>
      </c>
      <c r="D356" s="26" t="s">
        <v>333</v>
      </c>
      <c r="E356" s="27">
        <v>15.310915199999998</v>
      </c>
      <c r="F356" s="27">
        <v>19.880606509504602</v>
      </c>
      <c r="G356" s="27">
        <v>2.95008</v>
      </c>
      <c r="H356" s="27">
        <v>49.97968988524796</v>
      </c>
      <c r="I356" s="27">
        <v>88.12129159475256</v>
      </c>
      <c r="J356" s="27">
        <v>4.406064579737625</v>
      </c>
      <c r="K356" s="27">
        <v>83.71522701501493</v>
      </c>
    </row>
    <row r="357" spans="1:11" ht="15" customHeight="1">
      <c r="A357" s="28"/>
      <c r="B357" s="26"/>
      <c r="C357" s="26"/>
      <c r="D357" s="26" t="s">
        <v>332</v>
      </c>
      <c r="E357" s="27">
        <v>8487.8101330095</v>
      </c>
      <c r="F357" s="27">
        <v>844.6798971455696</v>
      </c>
      <c r="G357" s="27">
        <v>1207.386516</v>
      </c>
      <c r="H357" s="27">
        <v>1752.619746775716</v>
      </c>
      <c r="I357" s="27">
        <v>12292.496292930786</v>
      </c>
      <c r="J357" s="27">
        <v>614.624814646539</v>
      </c>
      <c r="K357" s="27">
        <v>11677.871478284247</v>
      </c>
    </row>
    <row r="358" spans="1:11" ht="15" customHeight="1">
      <c r="A358" s="28"/>
      <c r="B358" s="26"/>
      <c r="C358" s="26"/>
      <c r="D358" s="26" t="s">
        <v>342</v>
      </c>
      <c r="E358" s="27">
        <f>SUM(E356:E357)</f>
        <v>8503.1210482095</v>
      </c>
      <c r="F358" s="27">
        <f aca="true" t="shared" si="127" ref="F358:K358">SUM(F356:F357)</f>
        <v>864.5605036550742</v>
      </c>
      <c r="G358" s="27">
        <f t="shared" si="127"/>
        <v>1210.336596</v>
      </c>
      <c r="H358" s="27">
        <f t="shared" si="127"/>
        <v>1802.599436660964</v>
      </c>
      <c r="I358" s="27">
        <f t="shared" si="127"/>
        <v>12380.617584525538</v>
      </c>
      <c r="J358" s="27">
        <f t="shared" si="127"/>
        <v>619.0308792262766</v>
      </c>
      <c r="K358" s="27">
        <f t="shared" si="127"/>
        <v>11761.586705299262</v>
      </c>
    </row>
    <row r="359" spans="1:11" s="39" customFormat="1" ht="15" customHeight="1">
      <c r="A359" s="28"/>
      <c r="B359" s="26"/>
      <c r="C359" s="40" t="s">
        <v>379</v>
      </c>
      <c r="D359" s="40" t="s">
        <v>333</v>
      </c>
      <c r="E359" s="41">
        <f>E330+E333+E338+E341+E344+E347+E350+E353+E356</f>
        <v>10790.435249636104</v>
      </c>
      <c r="F359" s="41">
        <f aca="true" t="shared" si="128" ref="F359:K359">F330+F333+F338+F341+F344+F347+F350+F353+F356</f>
        <v>5462.697279601791</v>
      </c>
      <c r="G359" s="41">
        <f t="shared" si="128"/>
        <v>1989.3904800000003</v>
      </c>
      <c r="H359" s="41">
        <f t="shared" si="128"/>
        <v>14337.653304233936</v>
      </c>
      <c r="I359" s="41">
        <f t="shared" si="128"/>
        <v>32580.17631347183</v>
      </c>
      <c r="J359" s="41">
        <f t="shared" si="128"/>
        <v>1735.7173770447828</v>
      </c>
      <c r="K359" s="41">
        <f t="shared" si="128"/>
        <v>30844.458936427047</v>
      </c>
    </row>
    <row r="360" spans="1:11" s="39" customFormat="1" ht="15" customHeight="1">
      <c r="A360" s="28"/>
      <c r="B360" s="26"/>
      <c r="C360" s="40"/>
      <c r="D360" s="40" t="s">
        <v>332</v>
      </c>
      <c r="E360" s="41">
        <f>E331+E334+E336+E337+E339+E342+E345+E348+E351+E354+E357</f>
        <v>77166.45162729787</v>
      </c>
      <c r="F360" s="41">
        <f aca="true" t="shared" si="129" ref="F360:K360">F331+F334+F336+F337+F339+F342+F345+F348+F351+F354+F357</f>
        <v>8262.23991</v>
      </c>
      <c r="G360" s="41">
        <f t="shared" si="129"/>
        <v>12179.247990000003</v>
      </c>
      <c r="H360" s="41">
        <f t="shared" si="129"/>
        <v>18354.611652</v>
      </c>
      <c r="I360" s="41">
        <f t="shared" si="129"/>
        <v>115962.55117929787</v>
      </c>
      <c r="J360" s="41">
        <f t="shared" si="129"/>
        <v>5798.127558964894</v>
      </c>
      <c r="K360" s="41">
        <f t="shared" si="129"/>
        <v>110164.42362033296</v>
      </c>
    </row>
    <row r="361" spans="1:12" s="39" customFormat="1" ht="15" customHeight="1">
      <c r="A361" s="28"/>
      <c r="B361" s="26"/>
      <c r="C361" s="40"/>
      <c r="D361" s="40" t="s">
        <v>342</v>
      </c>
      <c r="E361" s="41">
        <f aca="true" t="shared" si="130" ref="E361:K361">SUM(E359:E360)</f>
        <v>87956.88687693398</v>
      </c>
      <c r="F361" s="41">
        <f t="shared" si="130"/>
        <v>13724.937189601791</v>
      </c>
      <c r="G361" s="41">
        <f t="shared" si="130"/>
        <v>14168.638470000004</v>
      </c>
      <c r="H361" s="41">
        <f t="shared" si="130"/>
        <v>32692.264956233936</v>
      </c>
      <c r="I361" s="41">
        <f t="shared" si="130"/>
        <v>148542.72749276969</v>
      </c>
      <c r="J361" s="41">
        <f t="shared" si="130"/>
        <v>7533.8449360096765</v>
      </c>
      <c r="K361" s="41">
        <f t="shared" si="130"/>
        <v>141008.88255676</v>
      </c>
      <c r="L361" s="61"/>
    </row>
    <row r="362" spans="1:11" ht="15" customHeight="1">
      <c r="A362" s="28"/>
      <c r="B362" s="26"/>
      <c r="C362" s="26"/>
      <c r="D362" s="26"/>
      <c r="E362" s="27"/>
      <c r="F362" s="27"/>
      <c r="G362" s="27"/>
      <c r="H362" s="27"/>
      <c r="I362" s="27"/>
      <c r="J362" s="27"/>
      <c r="K362" s="27"/>
    </row>
    <row r="363" spans="1:11" ht="15" customHeight="1">
      <c r="A363" s="28">
        <v>118</v>
      </c>
      <c r="B363" s="26" t="s">
        <v>125</v>
      </c>
      <c r="C363" s="26" t="s">
        <v>126</v>
      </c>
      <c r="D363" s="26" t="s">
        <v>332</v>
      </c>
      <c r="E363" s="27">
        <v>4986.590726466535</v>
      </c>
      <c r="F363" s="27">
        <v>420.5999874277456</v>
      </c>
      <c r="G363" s="27">
        <v>1171.8544799</v>
      </c>
      <c r="H363" s="27">
        <v>2984.4275803148603</v>
      </c>
      <c r="I363" s="27">
        <v>9563.472774109141</v>
      </c>
      <c r="J363" s="27">
        <v>478.1736387054569</v>
      </c>
      <c r="K363" s="27">
        <v>9085.299135403684</v>
      </c>
    </row>
    <row r="364" spans="1:11" ht="15" customHeight="1">
      <c r="A364" s="28">
        <v>119</v>
      </c>
      <c r="B364" s="26"/>
      <c r="C364" s="26" t="s">
        <v>127</v>
      </c>
      <c r="D364" s="26" t="s">
        <v>332</v>
      </c>
      <c r="E364" s="27">
        <v>3824.7882653408997</v>
      </c>
      <c r="F364" s="27">
        <v>345.2013158535262</v>
      </c>
      <c r="G364" s="27">
        <v>736.2035269173</v>
      </c>
      <c r="H364" s="27">
        <v>2069.001150915667</v>
      </c>
      <c r="I364" s="27">
        <v>6975.194259027394</v>
      </c>
      <c r="J364" s="27">
        <v>348.75971295136964</v>
      </c>
      <c r="K364" s="27">
        <v>6626.434546076024</v>
      </c>
    </row>
    <row r="365" spans="1:11" ht="15" customHeight="1">
      <c r="A365" s="28">
        <v>120</v>
      </c>
      <c r="B365" s="26"/>
      <c r="C365" s="26" t="s">
        <v>128</v>
      </c>
      <c r="D365" s="26" t="s">
        <v>332</v>
      </c>
      <c r="E365" s="27">
        <v>5497.8823243776005</v>
      </c>
      <c r="F365" s="27">
        <v>309.41407385691934</v>
      </c>
      <c r="G365" s="27">
        <v>708.8134775325001</v>
      </c>
      <c r="H365" s="27">
        <v>1876.4450122388969</v>
      </c>
      <c r="I365" s="27">
        <v>8392.554888005916</v>
      </c>
      <c r="J365" s="27">
        <v>419.6277444002958</v>
      </c>
      <c r="K365" s="27">
        <v>7972.927143605621</v>
      </c>
    </row>
    <row r="366" spans="1:11" ht="15" customHeight="1">
      <c r="A366" s="28">
        <v>121</v>
      </c>
      <c r="B366" s="26"/>
      <c r="C366" s="26" t="s">
        <v>129</v>
      </c>
      <c r="D366" s="26" t="s">
        <v>332</v>
      </c>
      <c r="E366" s="27">
        <v>3504.1369379669422</v>
      </c>
      <c r="F366" s="27">
        <v>330.5187838322352</v>
      </c>
      <c r="G366" s="27">
        <v>1339.646646</v>
      </c>
      <c r="H366" s="27">
        <v>1348.4533594171812</v>
      </c>
      <c r="I366" s="27">
        <v>6522.755727216359</v>
      </c>
      <c r="J366" s="27">
        <v>326.1377863608178</v>
      </c>
      <c r="K366" s="27">
        <v>6196.617940855542</v>
      </c>
    </row>
    <row r="367" spans="1:11" ht="15" customHeight="1">
      <c r="A367" s="28">
        <v>122</v>
      </c>
      <c r="B367" s="26"/>
      <c r="C367" s="26" t="s">
        <v>130</v>
      </c>
      <c r="D367" s="26" t="s">
        <v>332</v>
      </c>
      <c r="E367" s="27">
        <v>6163.934776044759</v>
      </c>
      <c r="F367" s="27">
        <v>585.8113964428567</v>
      </c>
      <c r="G367" s="27">
        <v>873.4597156800003</v>
      </c>
      <c r="H367" s="27">
        <v>3490.5977870621405</v>
      </c>
      <c r="I367" s="27">
        <v>11113.803675229756</v>
      </c>
      <c r="J367" s="27">
        <v>555.6901837614879</v>
      </c>
      <c r="K367" s="27">
        <v>10558.113491468268</v>
      </c>
    </row>
    <row r="368" spans="1:11" ht="15" customHeight="1">
      <c r="A368" s="28">
        <v>123</v>
      </c>
      <c r="B368" s="26"/>
      <c r="C368" s="26" t="s">
        <v>131</v>
      </c>
      <c r="D368" s="26" t="s">
        <v>332</v>
      </c>
      <c r="E368" s="27">
        <v>5051.530129427457</v>
      </c>
      <c r="F368" s="27">
        <v>262.49470800317505</v>
      </c>
      <c r="G368" s="27">
        <v>380.52263293350006</v>
      </c>
      <c r="H368" s="27">
        <v>1587.9330421651975</v>
      </c>
      <c r="I368" s="27">
        <v>7282.48051252933</v>
      </c>
      <c r="J368" s="27">
        <v>364.1240256264665</v>
      </c>
      <c r="K368" s="27">
        <v>6918.356486902863</v>
      </c>
    </row>
    <row r="369" spans="1:11" ht="15" customHeight="1">
      <c r="A369" s="28">
        <v>124</v>
      </c>
      <c r="B369" s="26"/>
      <c r="C369" s="26" t="s">
        <v>132</v>
      </c>
      <c r="D369" s="26" t="s">
        <v>332</v>
      </c>
      <c r="E369" s="27">
        <v>10780.218450456001</v>
      </c>
      <c r="F369" s="27">
        <v>401.6528628559552</v>
      </c>
      <c r="G369" s="27">
        <v>71.21100252000001</v>
      </c>
      <c r="H369" s="27">
        <v>2962.572564001268</v>
      </c>
      <c r="I369" s="27">
        <v>14215.654879833224</v>
      </c>
      <c r="J369" s="27">
        <v>710.7827439916613</v>
      </c>
      <c r="K369" s="27">
        <v>13504.872135841562</v>
      </c>
    </row>
    <row r="370" spans="1:11" ht="15" customHeight="1">
      <c r="A370" s="28">
        <v>125</v>
      </c>
      <c r="B370" s="26"/>
      <c r="C370" s="26" t="s">
        <v>133</v>
      </c>
      <c r="D370" s="26" t="s">
        <v>332</v>
      </c>
      <c r="E370" s="27">
        <v>3979.3949553792</v>
      </c>
      <c r="F370" s="27">
        <v>184.57260840824895</v>
      </c>
      <c r="G370" s="27">
        <v>567.936793578</v>
      </c>
      <c r="H370" s="27">
        <v>1028.2334165555835</v>
      </c>
      <c r="I370" s="27">
        <v>5760.137773921033</v>
      </c>
      <c r="J370" s="27">
        <v>288.00688869605165</v>
      </c>
      <c r="K370" s="27">
        <v>5472.130885224981</v>
      </c>
    </row>
    <row r="371" spans="1:11" ht="15" customHeight="1">
      <c r="A371" s="28">
        <v>126</v>
      </c>
      <c r="B371" s="26"/>
      <c r="C371" s="26" t="s">
        <v>134</v>
      </c>
      <c r="D371" s="26" t="s">
        <v>332</v>
      </c>
      <c r="E371" s="27">
        <v>3688.1954230576</v>
      </c>
      <c r="F371" s="27">
        <v>201.17999687319497</v>
      </c>
      <c r="G371" s="27">
        <v>0</v>
      </c>
      <c r="H371" s="27">
        <v>466.12403357415593</v>
      </c>
      <c r="I371" s="27">
        <v>4355.499453504951</v>
      </c>
      <c r="J371" s="27">
        <v>217.7749726752475</v>
      </c>
      <c r="K371" s="27">
        <v>4137.724480829704</v>
      </c>
    </row>
    <row r="372" spans="1:11" ht="15" customHeight="1">
      <c r="A372" s="28">
        <v>127</v>
      </c>
      <c r="B372" s="26"/>
      <c r="C372" s="26" t="s">
        <v>135</v>
      </c>
      <c r="D372" s="26" t="s">
        <v>332</v>
      </c>
      <c r="E372" s="27">
        <v>3179.8204848193614</v>
      </c>
      <c r="F372" s="27">
        <v>311.59397289419184</v>
      </c>
      <c r="G372" s="27">
        <v>412.04377278275007</v>
      </c>
      <c r="H372" s="27">
        <v>1667.5052555162338</v>
      </c>
      <c r="I372" s="27">
        <v>5570.963486012537</v>
      </c>
      <c r="J372" s="27">
        <v>278.5481743006267</v>
      </c>
      <c r="K372" s="27">
        <v>5292.41531171191</v>
      </c>
    </row>
    <row r="373" spans="1:11" ht="15" customHeight="1">
      <c r="A373" s="28">
        <v>128</v>
      </c>
      <c r="B373" s="26"/>
      <c r="C373" s="26" t="s">
        <v>136</v>
      </c>
      <c r="D373" s="26" t="s">
        <v>332</v>
      </c>
      <c r="E373" s="27">
        <v>768.8723004972001</v>
      </c>
      <c r="F373" s="27">
        <v>46.3633627887112</v>
      </c>
      <c r="G373" s="27">
        <v>130.65063535075</v>
      </c>
      <c r="H373" s="27">
        <v>224.70599084533865</v>
      </c>
      <c r="I373" s="27">
        <v>1170.592289482</v>
      </c>
      <c r="J373" s="27">
        <v>58.529614474099986</v>
      </c>
      <c r="K373" s="27">
        <v>1112.0626750079</v>
      </c>
    </row>
    <row r="374" spans="1:11" ht="15" customHeight="1">
      <c r="A374" s="28">
        <v>129</v>
      </c>
      <c r="B374" s="26"/>
      <c r="C374" s="26" t="s">
        <v>137</v>
      </c>
      <c r="D374" s="26" t="s">
        <v>332</v>
      </c>
      <c r="E374" s="27">
        <v>4706.28971327424</v>
      </c>
      <c r="F374" s="27">
        <v>237.09197876323975</v>
      </c>
      <c r="G374" s="27">
        <v>548.7780044052</v>
      </c>
      <c r="H374" s="27">
        <v>1405.595481893476</v>
      </c>
      <c r="I374" s="27">
        <v>6897.755178336156</v>
      </c>
      <c r="J374" s="27">
        <v>344.8877589168078</v>
      </c>
      <c r="K374" s="27">
        <v>6552.867419419348</v>
      </c>
    </row>
    <row r="375" spans="1:11" s="39" customFormat="1" ht="15" customHeight="1">
      <c r="A375" s="28"/>
      <c r="B375" s="26"/>
      <c r="C375" s="40" t="s">
        <v>379</v>
      </c>
      <c r="D375" s="40" t="s">
        <v>332</v>
      </c>
      <c r="E375" s="41">
        <f>E363+E364+E365+E366+E367+E368+E369+E370+E371+E372+E373+E374</f>
        <v>56131.65448710779</v>
      </c>
      <c r="F375" s="41">
        <f aca="true" t="shared" si="131" ref="F375:K375">F363+F364+F365+F366+F367+F368+F369+F370+F371+F372+F373+F374</f>
        <v>3636.4950479999998</v>
      </c>
      <c r="G375" s="41">
        <f t="shared" si="131"/>
        <v>6941.120687600001</v>
      </c>
      <c r="H375" s="41">
        <f t="shared" si="131"/>
        <v>21111.5946745</v>
      </c>
      <c r="I375" s="41">
        <f t="shared" si="131"/>
        <v>87820.8648972078</v>
      </c>
      <c r="J375" s="41">
        <f t="shared" si="131"/>
        <v>4391.04324486039</v>
      </c>
      <c r="K375" s="41">
        <f t="shared" si="131"/>
        <v>83429.8216523474</v>
      </c>
    </row>
    <row r="376" spans="1:11" ht="15" customHeight="1">
      <c r="A376" s="28"/>
      <c r="B376" s="26"/>
      <c r="C376" s="26"/>
      <c r="D376" s="26"/>
      <c r="E376" s="27"/>
      <c r="F376" s="27"/>
      <c r="G376" s="27"/>
      <c r="H376" s="27"/>
      <c r="I376" s="27"/>
      <c r="J376" s="27"/>
      <c r="K376" s="27"/>
    </row>
    <row r="377" spans="1:11" ht="15" customHeight="1">
      <c r="A377" s="28">
        <v>130</v>
      </c>
      <c r="B377" s="26" t="s">
        <v>138</v>
      </c>
      <c r="C377" s="26" t="s">
        <v>139</v>
      </c>
      <c r="D377" s="26" t="s">
        <v>333</v>
      </c>
      <c r="E377" s="27">
        <v>172.5487812687017</v>
      </c>
      <c r="F377" s="27">
        <v>41.772285287207794</v>
      </c>
      <c r="G377" s="27">
        <v>0</v>
      </c>
      <c r="H377" s="27">
        <v>350.92963965405846</v>
      </c>
      <c r="I377" s="27">
        <v>565.250706209968</v>
      </c>
      <c r="J377" s="27">
        <v>28.2625353104984</v>
      </c>
      <c r="K377" s="27">
        <v>536.9881708994697</v>
      </c>
    </row>
    <row r="378" spans="1:11" ht="15" customHeight="1">
      <c r="A378" s="28"/>
      <c r="B378" s="26"/>
      <c r="C378" s="26"/>
      <c r="D378" s="26" t="s">
        <v>332</v>
      </c>
      <c r="E378" s="27">
        <v>7606.305754850318</v>
      </c>
      <c r="F378" s="27">
        <v>605.759844857524</v>
      </c>
      <c r="G378" s="27">
        <v>435.6000678</v>
      </c>
      <c r="H378" s="27">
        <v>2328.106686662376</v>
      </c>
      <c r="I378" s="27">
        <v>10975.772354170218</v>
      </c>
      <c r="J378" s="27">
        <v>548.7886177085109</v>
      </c>
      <c r="K378" s="27">
        <v>10426.983736461707</v>
      </c>
    </row>
    <row r="379" spans="1:11" ht="15" customHeight="1">
      <c r="A379" s="28"/>
      <c r="B379" s="26"/>
      <c r="C379" s="26"/>
      <c r="D379" s="26" t="s">
        <v>342</v>
      </c>
      <c r="E379" s="27">
        <f>SUM(E377:E378)</f>
        <v>7778.85453611902</v>
      </c>
      <c r="F379" s="27">
        <f aca="true" t="shared" si="132" ref="F379:K379">SUM(F377:F378)</f>
        <v>647.5321301447317</v>
      </c>
      <c r="G379" s="27">
        <f t="shared" si="132"/>
        <v>435.6000678</v>
      </c>
      <c r="H379" s="27">
        <f t="shared" si="132"/>
        <v>2679.0363263164345</v>
      </c>
      <c r="I379" s="27">
        <f t="shared" si="132"/>
        <v>11541.023060380187</v>
      </c>
      <c r="J379" s="27">
        <f t="shared" si="132"/>
        <v>577.0511530190092</v>
      </c>
      <c r="K379" s="27">
        <f t="shared" si="132"/>
        <v>10963.971907361176</v>
      </c>
    </row>
    <row r="380" spans="1:11" ht="15" customHeight="1">
      <c r="A380" s="28">
        <v>131</v>
      </c>
      <c r="B380" s="26"/>
      <c r="C380" s="26" t="s">
        <v>140</v>
      </c>
      <c r="D380" s="26" t="s">
        <v>333</v>
      </c>
      <c r="E380" s="27">
        <v>350.10846149514276</v>
      </c>
      <c r="F380" s="27">
        <v>129.49213531035087</v>
      </c>
      <c r="G380" s="27">
        <v>31.248250800000005</v>
      </c>
      <c r="H380" s="27">
        <v>661.0294676812429</v>
      </c>
      <c r="I380" s="27">
        <v>1171.8783152867366</v>
      </c>
      <c r="J380" s="27">
        <v>58.59391576433692</v>
      </c>
      <c r="K380" s="27">
        <v>1113.2843995223996</v>
      </c>
    </row>
    <row r="381" spans="1:11" ht="15" customHeight="1">
      <c r="A381" s="28"/>
      <c r="B381" s="26"/>
      <c r="C381" s="26"/>
      <c r="D381" s="26" t="s">
        <v>332</v>
      </c>
      <c r="E381" s="27">
        <v>3980.5523209999997</v>
      </c>
      <c r="F381" s="27">
        <v>538.517417677171</v>
      </c>
      <c r="G381" s="27">
        <v>173.48790939999998</v>
      </c>
      <c r="H381" s="27">
        <v>1527.6730016682297</v>
      </c>
      <c r="I381" s="27">
        <v>6220.2306497454</v>
      </c>
      <c r="J381" s="27">
        <v>311.01153248727</v>
      </c>
      <c r="K381" s="27">
        <v>5909.21911725813</v>
      </c>
    </row>
    <row r="382" spans="1:11" ht="15" customHeight="1">
      <c r="A382" s="28"/>
      <c r="B382" s="26"/>
      <c r="C382" s="26"/>
      <c r="D382" s="26" t="s">
        <v>342</v>
      </c>
      <c r="E382" s="27">
        <f>SUM(E380:E381)</f>
        <v>4330.6607824951425</v>
      </c>
      <c r="F382" s="27">
        <f aca="true" t="shared" si="133" ref="F382:K382">SUM(F380:F381)</f>
        <v>668.0095529875218</v>
      </c>
      <c r="G382" s="27">
        <f t="shared" si="133"/>
        <v>204.73616019999997</v>
      </c>
      <c r="H382" s="27">
        <f t="shared" si="133"/>
        <v>2188.7024693494727</v>
      </c>
      <c r="I382" s="27">
        <f t="shared" si="133"/>
        <v>7392.108965032136</v>
      </c>
      <c r="J382" s="27">
        <f t="shared" si="133"/>
        <v>369.60544825160696</v>
      </c>
      <c r="K382" s="27">
        <f t="shared" si="133"/>
        <v>7022.503516780529</v>
      </c>
    </row>
    <row r="383" spans="1:11" ht="15" customHeight="1">
      <c r="A383" s="28">
        <v>132</v>
      </c>
      <c r="B383" s="26"/>
      <c r="C383" s="26" t="s">
        <v>141</v>
      </c>
      <c r="D383" s="26" t="s">
        <v>333</v>
      </c>
      <c r="E383" s="27">
        <v>372.40008707970276</v>
      </c>
      <c r="F383" s="27">
        <v>61.439621571499956</v>
      </c>
      <c r="G383" s="27">
        <v>52.13806773000001</v>
      </c>
      <c r="H383" s="27">
        <v>480.7104934818543</v>
      </c>
      <c r="I383" s="27">
        <v>966.688269863057</v>
      </c>
      <c r="J383" s="27">
        <v>48.334413493153</v>
      </c>
      <c r="K383" s="27">
        <v>918.3538563699041</v>
      </c>
    </row>
    <row r="384" spans="1:11" ht="15" customHeight="1">
      <c r="A384" s="28"/>
      <c r="B384" s="26"/>
      <c r="C384" s="26"/>
      <c r="D384" s="26" t="s">
        <v>332</v>
      </c>
      <c r="E384" s="27">
        <v>14966.242718707736</v>
      </c>
      <c r="F384" s="27">
        <v>1440.2083372795619</v>
      </c>
      <c r="G384" s="27">
        <v>2031.68883905</v>
      </c>
      <c r="H384" s="27">
        <v>4160.228075952346</v>
      </c>
      <c r="I384" s="27">
        <v>22598.367970989642</v>
      </c>
      <c r="J384" s="27">
        <v>1129.9183985494826</v>
      </c>
      <c r="K384" s="27">
        <v>21468.44957244016</v>
      </c>
    </row>
    <row r="385" spans="1:11" ht="15" customHeight="1">
      <c r="A385" s="28"/>
      <c r="B385" s="26"/>
      <c r="C385" s="26"/>
      <c r="D385" s="26" t="s">
        <v>342</v>
      </c>
      <c r="E385" s="27">
        <f>SUM(E383:E384)</f>
        <v>15338.642805787438</v>
      </c>
      <c r="F385" s="27">
        <f aca="true" t="shared" si="134" ref="F385:K385">SUM(F383:F384)</f>
        <v>1501.6479588510617</v>
      </c>
      <c r="G385" s="27">
        <f t="shared" si="134"/>
        <v>2083.82690678</v>
      </c>
      <c r="H385" s="27">
        <f t="shared" si="134"/>
        <v>4640.938569434201</v>
      </c>
      <c r="I385" s="27">
        <f t="shared" si="134"/>
        <v>23565.0562408527</v>
      </c>
      <c r="J385" s="27">
        <f t="shared" si="134"/>
        <v>1178.2528120426357</v>
      </c>
      <c r="K385" s="27">
        <f t="shared" si="134"/>
        <v>22386.803428810064</v>
      </c>
    </row>
    <row r="386" spans="1:11" ht="15" customHeight="1">
      <c r="A386" s="28">
        <v>133</v>
      </c>
      <c r="B386" s="26"/>
      <c r="C386" s="26" t="s">
        <v>142</v>
      </c>
      <c r="D386" s="26" t="s">
        <v>333</v>
      </c>
      <c r="E386" s="27">
        <v>201.49105256588567</v>
      </c>
      <c r="F386" s="27">
        <v>59.921832930826795</v>
      </c>
      <c r="G386" s="27">
        <v>0</v>
      </c>
      <c r="H386" s="27">
        <v>337.74847850864984</v>
      </c>
      <c r="I386" s="27">
        <v>599.1613640053623</v>
      </c>
      <c r="J386" s="27">
        <v>29.958068200268123</v>
      </c>
      <c r="K386" s="27">
        <v>569.2032958050942</v>
      </c>
    </row>
    <row r="387" spans="1:11" ht="15" customHeight="1">
      <c r="A387" s="28"/>
      <c r="B387" s="26"/>
      <c r="C387" s="26"/>
      <c r="D387" s="26" t="s">
        <v>332</v>
      </c>
      <c r="E387" s="27">
        <v>6636.923864742327</v>
      </c>
      <c r="F387" s="27">
        <v>710.8077103394838</v>
      </c>
      <c r="G387" s="27">
        <v>0</v>
      </c>
      <c r="H387" s="27">
        <v>2019.8831242516053</v>
      </c>
      <c r="I387" s="27">
        <v>9367.614699333415</v>
      </c>
      <c r="J387" s="27">
        <v>468.38073496667073</v>
      </c>
      <c r="K387" s="27">
        <v>8899.233964366744</v>
      </c>
    </row>
    <row r="388" spans="1:11" ht="15" customHeight="1">
      <c r="A388" s="28"/>
      <c r="B388" s="26"/>
      <c r="C388" s="26"/>
      <c r="D388" s="26" t="s">
        <v>342</v>
      </c>
      <c r="E388" s="27">
        <f>SUM(E386:E387)</f>
        <v>6838.414917308213</v>
      </c>
      <c r="F388" s="27">
        <f aca="true" t="shared" si="135" ref="F388:K388">SUM(F386:F387)</f>
        <v>770.7295432703106</v>
      </c>
      <c r="G388" s="27">
        <f t="shared" si="135"/>
        <v>0</v>
      </c>
      <c r="H388" s="27">
        <f t="shared" si="135"/>
        <v>2357.631602760255</v>
      </c>
      <c r="I388" s="27">
        <f t="shared" si="135"/>
        <v>9966.776063338777</v>
      </c>
      <c r="J388" s="27">
        <f t="shared" si="135"/>
        <v>498.3388031669389</v>
      </c>
      <c r="K388" s="27">
        <f t="shared" si="135"/>
        <v>9468.437260171839</v>
      </c>
    </row>
    <row r="389" spans="1:11" ht="15" customHeight="1">
      <c r="A389" s="28">
        <v>134</v>
      </c>
      <c r="B389" s="26"/>
      <c r="C389" s="26" t="s">
        <v>143</v>
      </c>
      <c r="D389" s="26" t="s">
        <v>333</v>
      </c>
      <c r="E389" s="27">
        <v>708.9760044000001</v>
      </c>
      <c r="F389" s="27">
        <v>284.96071233520155</v>
      </c>
      <c r="G389" s="27">
        <v>0</v>
      </c>
      <c r="H389" s="27">
        <v>831.8233866064118</v>
      </c>
      <c r="I389" s="27">
        <v>1825.7601033416133</v>
      </c>
      <c r="J389" s="27">
        <v>91.2880051670807</v>
      </c>
      <c r="K389" s="27">
        <v>1734.4720981745327</v>
      </c>
    </row>
    <row r="390" spans="1:11" ht="15" customHeight="1">
      <c r="A390" s="28"/>
      <c r="B390" s="26"/>
      <c r="C390" s="26"/>
      <c r="D390" s="26" t="s">
        <v>332</v>
      </c>
      <c r="E390" s="27">
        <v>7312.434577112934</v>
      </c>
      <c r="F390" s="27">
        <v>390.00289715157595</v>
      </c>
      <c r="G390" s="27">
        <v>0</v>
      </c>
      <c r="H390" s="27">
        <v>1359.9764800045145</v>
      </c>
      <c r="I390" s="27">
        <v>9062.413954269025</v>
      </c>
      <c r="J390" s="27">
        <v>453.12069771345136</v>
      </c>
      <c r="K390" s="27">
        <v>8609.293256555573</v>
      </c>
    </row>
    <row r="391" spans="1:11" ht="15" customHeight="1">
      <c r="A391" s="28"/>
      <c r="B391" s="26"/>
      <c r="C391" s="26"/>
      <c r="D391" s="26" t="s">
        <v>342</v>
      </c>
      <c r="E391" s="27">
        <f>SUM(E389:E390)</f>
        <v>8021.410581512934</v>
      </c>
      <c r="F391" s="27">
        <f aca="true" t="shared" si="136" ref="F391:K391">SUM(F389:F390)</f>
        <v>674.9636094867775</v>
      </c>
      <c r="G391" s="27">
        <f t="shared" si="136"/>
        <v>0</v>
      </c>
      <c r="H391" s="27">
        <f t="shared" si="136"/>
        <v>2191.799866610926</v>
      </c>
      <c r="I391" s="27">
        <f t="shared" si="136"/>
        <v>10888.174057610639</v>
      </c>
      <c r="J391" s="27">
        <f t="shared" si="136"/>
        <v>544.408702880532</v>
      </c>
      <c r="K391" s="27">
        <f t="shared" si="136"/>
        <v>10343.765354730105</v>
      </c>
    </row>
    <row r="392" spans="1:11" ht="15" customHeight="1">
      <c r="A392" s="28">
        <v>135</v>
      </c>
      <c r="B392" s="26"/>
      <c r="C392" s="26" t="s">
        <v>144</v>
      </c>
      <c r="D392" s="26" t="s">
        <v>333</v>
      </c>
      <c r="E392" s="27">
        <v>108.95557067243979</v>
      </c>
      <c r="F392" s="27">
        <v>16.506546553432695</v>
      </c>
      <c r="G392" s="27">
        <v>0</v>
      </c>
      <c r="H392" s="27">
        <v>293.57290478580035</v>
      </c>
      <c r="I392" s="27">
        <v>419.0350220116728</v>
      </c>
      <c r="J392" s="27">
        <v>20.951751100583646</v>
      </c>
      <c r="K392" s="27">
        <v>398.0832709110892</v>
      </c>
    </row>
    <row r="393" spans="1:11" ht="15" customHeight="1">
      <c r="A393" s="28"/>
      <c r="B393" s="26"/>
      <c r="C393" s="26"/>
      <c r="D393" s="26" t="s">
        <v>332</v>
      </c>
      <c r="E393" s="27">
        <v>6345.371214375196</v>
      </c>
      <c r="F393" s="27">
        <v>580.3243105112567</v>
      </c>
      <c r="G393" s="27">
        <v>0</v>
      </c>
      <c r="H393" s="27">
        <v>1616.7021958486387</v>
      </c>
      <c r="I393" s="27">
        <v>8542.397720735093</v>
      </c>
      <c r="J393" s="27">
        <v>427.11988603675474</v>
      </c>
      <c r="K393" s="27">
        <v>8115.277834698338</v>
      </c>
    </row>
    <row r="394" spans="1:11" ht="15" customHeight="1">
      <c r="A394" s="28"/>
      <c r="B394" s="26"/>
      <c r="C394" s="26"/>
      <c r="D394" s="26" t="s">
        <v>342</v>
      </c>
      <c r="E394" s="27">
        <f>SUM(E392:E393)</f>
        <v>6454.326785047636</v>
      </c>
      <c r="F394" s="27">
        <f aca="true" t="shared" si="137" ref="F394:K394">SUM(F392:F393)</f>
        <v>596.8308570646894</v>
      </c>
      <c r="G394" s="27">
        <f t="shared" si="137"/>
        <v>0</v>
      </c>
      <c r="H394" s="27">
        <f t="shared" si="137"/>
        <v>1910.275100634439</v>
      </c>
      <c r="I394" s="27">
        <f t="shared" si="137"/>
        <v>8961.432742746765</v>
      </c>
      <c r="J394" s="27">
        <f t="shared" si="137"/>
        <v>448.07163713733837</v>
      </c>
      <c r="K394" s="27">
        <f t="shared" si="137"/>
        <v>8513.361105609427</v>
      </c>
    </row>
    <row r="395" spans="1:11" ht="15" customHeight="1">
      <c r="A395" s="28">
        <v>136</v>
      </c>
      <c r="B395" s="26"/>
      <c r="C395" s="26" t="s">
        <v>145</v>
      </c>
      <c r="D395" s="26" t="s">
        <v>333</v>
      </c>
      <c r="E395" s="27">
        <v>12.471465456</v>
      </c>
      <c r="F395" s="27">
        <v>0.461637523825257</v>
      </c>
      <c r="G395" s="27">
        <v>0</v>
      </c>
      <c r="H395" s="27">
        <v>2.3213104667980833</v>
      </c>
      <c r="I395" s="27">
        <v>15.25441344662334</v>
      </c>
      <c r="J395" s="27">
        <v>0.7627206723311669</v>
      </c>
      <c r="K395" s="27">
        <v>14.491692774292174</v>
      </c>
    </row>
    <row r="396" spans="1:11" ht="15" customHeight="1">
      <c r="A396" s="28"/>
      <c r="B396" s="26"/>
      <c r="C396" s="26"/>
      <c r="D396" s="26" t="s">
        <v>332</v>
      </c>
      <c r="E396" s="27">
        <v>4862.8223710843295</v>
      </c>
      <c r="F396" s="27">
        <v>326.2989612814967</v>
      </c>
      <c r="G396" s="27">
        <v>0</v>
      </c>
      <c r="H396" s="27">
        <v>822.6301609534613</v>
      </c>
      <c r="I396" s="27">
        <v>6011.751493319287</v>
      </c>
      <c r="J396" s="27">
        <v>300.58757466596444</v>
      </c>
      <c r="K396" s="27">
        <v>5711.163918653323</v>
      </c>
    </row>
    <row r="397" spans="1:11" ht="15" customHeight="1">
      <c r="A397" s="28"/>
      <c r="B397" s="26"/>
      <c r="C397" s="26"/>
      <c r="D397" s="26" t="s">
        <v>342</v>
      </c>
      <c r="E397" s="27">
        <f>SUM(E395:E396)</f>
        <v>4875.29383654033</v>
      </c>
      <c r="F397" s="27">
        <f aca="true" t="shared" si="138" ref="F397:K397">SUM(F395:F396)</f>
        <v>326.76059880532193</v>
      </c>
      <c r="G397" s="27">
        <f t="shared" si="138"/>
        <v>0</v>
      </c>
      <c r="H397" s="27">
        <f t="shared" si="138"/>
        <v>824.9514714202594</v>
      </c>
      <c r="I397" s="27">
        <f t="shared" si="138"/>
        <v>6027.00590676591</v>
      </c>
      <c r="J397" s="27">
        <f t="shared" si="138"/>
        <v>301.3502953382956</v>
      </c>
      <c r="K397" s="27">
        <f t="shared" si="138"/>
        <v>5725.655611427615</v>
      </c>
    </row>
    <row r="398" spans="1:11" ht="15" customHeight="1">
      <c r="A398" s="28">
        <v>137</v>
      </c>
      <c r="B398" s="26"/>
      <c r="C398" s="26" t="s">
        <v>146</v>
      </c>
      <c r="D398" s="26" t="s">
        <v>333</v>
      </c>
      <c r="E398" s="27">
        <v>115.41905214758108</v>
      </c>
      <c r="F398" s="27">
        <v>116.55323645317652</v>
      </c>
      <c r="G398" s="27">
        <v>0</v>
      </c>
      <c r="H398" s="27">
        <v>682.4056500880455</v>
      </c>
      <c r="I398" s="27">
        <v>914.3779386888032</v>
      </c>
      <c r="J398" s="27">
        <v>45.718896934440146</v>
      </c>
      <c r="K398" s="27">
        <v>868.659041754363</v>
      </c>
    </row>
    <row r="399" spans="1:11" ht="15" customHeight="1">
      <c r="A399" s="28"/>
      <c r="B399" s="26"/>
      <c r="C399" s="26"/>
      <c r="D399" s="26" t="s">
        <v>332</v>
      </c>
      <c r="E399" s="27">
        <v>3801.1396994276624</v>
      </c>
      <c r="F399" s="27">
        <v>1122.7706591118535</v>
      </c>
      <c r="G399" s="27">
        <v>0</v>
      </c>
      <c r="H399" s="27">
        <v>2068.2607064146005</v>
      </c>
      <c r="I399" s="27">
        <v>6992.171064954116</v>
      </c>
      <c r="J399" s="27">
        <v>349.60855324770574</v>
      </c>
      <c r="K399" s="27">
        <v>6642.562511706411</v>
      </c>
    </row>
    <row r="400" spans="1:11" ht="15" customHeight="1">
      <c r="A400" s="28"/>
      <c r="B400" s="26"/>
      <c r="C400" s="26"/>
      <c r="D400" s="26" t="s">
        <v>342</v>
      </c>
      <c r="E400" s="27">
        <f>SUM(E398:E399)</f>
        <v>3916.5587515752436</v>
      </c>
      <c r="F400" s="27">
        <f aca="true" t="shared" si="139" ref="F400:K400">SUM(F398:F399)</f>
        <v>1239.3238955650302</v>
      </c>
      <c r="G400" s="27">
        <f t="shared" si="139"/>
        <v>0</v>
      </c>
      <c r="H400" s="27">
        <f t="shared" si="139"/>
        <v>2750.666356502646</v>
      </c>
      <c r="I400" s="27">
        <f t="shared" si="139"/>
        <v>7906.54900364292</v>
      </c>
      <c r="J400" s="27">
        <f t="shared" si="139"/>
        <v>395.32745018214587</v>
      </c>
      <c r="K400" s="27">
        <f t="shared" si="139"/>
        <v>7511.221553460774</v>
      </c>
    </row>
    <row r="401" spans="1:11" ht="15" customHeight="1">
      <c r="A401" s="28">
        <v>138</v>
      </c>
      <c r="B401" s="26"/>
      <c r="C401" s="26" t="s">
        <v>147</v>
      </c>
      <c r="D401" s="26" t="s">
        <v>333</v>
      </c>
      <c r="E401" s="27">
        <v>579.6370045261461</v>
      </c>
      <c r="F401" s="27">
        <v>777.0578294002983</v>
      </c>
      <c r="G401" s="27">
        <v>0</v>
      </c>
      <c r="H401" s="27">
        <v>2246.486907165973</v>
      </c>
      <c r="I401" s="27">
        <v>3603.1817410924177</v>
      </c>
      <c r="J401" s="27">
        <v>180.15908705462098</v>
      </c>
      <c r="K401" s="27">
        <v>3423.0226540377967</v>
      </c>
    </row>
    <row r="402" spans="1:11" ht="15" customHeight="1">
      <c r="A402" s="28"/>
      <c r="B402" s="26"/>
      <c r="C402" s="26"/>
      <c r="D402" s="26" t="s">
        <v>332</v>
      </c>
      <c r="E402" s="27">
        <v>3159.5741934403927</v>
      </c>
      <c r="F402" s="27">
        <v>206.08384379007651</v>
      </c>
      <c r="G402" s="27">
        <v>0</v>
      </c>
      <c r="H402" s="27">
        <v>811.1625322442283</v>
      </c>
      <c r="I402" s="27">
        <v>4176.820569474698</v>
      </c>
      <c r="J402" s="27">
        <v>208.84102847373487</v>
      </c>
      <c r="K402" s="27">
        <v>3967.979541000963</v>
      </c>
    </row>
    <row r="403" spans="1:11" ht="15" customHeight="1">
      <c r="A403" s="28"/>
      <c r="B403" s="26"/>
      <c r="C403" s="26"/>
      <c r="D403" s="26" t="s">
        <v>342</v>
      </c>
      <c r="E403" s="27">
        <f>SUM(E401:E402)</f>
        <v>3739.2111979665387</v>
      </c>
      <c r="F403" s="27">
        <f aca="true" t="shared" si="140" ref="F403:K403">SUM(F401:F402)</f>
        <v>983.1416731903748</v>
      </c>
      <c r="G403" s="27">
        <f t="shared" si="140"/>
        <v>0</v>
      </c>
      <c r="H403" s="27">
        <f t="shared" si="140"/>
        <v>3057.6494394102015</v>
      </c>
      <c r="I403" s="27">
        <f t="shared" si="140"/>
        <v>7780.002310567115</v>
      </c>
      <c r="J403" s="27">
        <f t="shared" si="140"/>
        <v>389.0001155283559</v>
      </c>
      <c r="K403" s="27">
        <f t="shared" si="140"/>
        <v>7391.00219503876</v>
      </c>
    </row>
    <row r="404" spans="1:11" ht="15" customHeight="1">
      <c r="A404" s="28"/>
      <c r="B404" s="26"/>
      <c r="C404" s="40" t="s">
        <v>379</v>
      </c>
      <c r="D404" s="40" t="s">
        <v>333</v>
      </c>
      <c r="E404" s="41">
        <f>E377+E380+E383+E386+E389+E392+E395+E398+E401</f>
        <v>2622.0074796116</v>
      </c>
      <c r="F404" s="41">
        <f aca="true" t="shared" si="141" ref="F404:K404">F377+F380+F383+F386+F389+F392+F395+F398+F401</f>
        <v>1488.1658373658197</v>
      </c>
      <c r="G404" s="41">
        <f t="shared" si="141"/>
        <v>83.38631853000001</v>
      </c>
      <c r="H404" s="41">
        <f t="shared" si="141"/>
        <v>5887.028238438835</v>
      </c>
      <c r="I404" s="41">
        <f t="shared" si="141"/>
        <v>10080.587873946255</v>
      </c>
      <c r="J404" s="41">
        <f t="shared" si="141"/>
        <v>504.029393697313</v>
      </c>
      <c r="K404" s="41">
        <f t="shared" si="141"/>
        <v>9576.558480248941</v>
      </c>
    </row>
    <row r="405" spans="1:11" ht="15" customHeight="1">
      <c r="A405" s="28"/>
      <c r="B405" s="26"/>
      <c r="C405" s="40"/>
      <c r="D405" s="40" t="s">
        <v>332</v>
      </c>
      <c r="E405" s="41">
        <f aca="true" t="shared" si="142" ref="E405:K405">E378+E381+E384+E387+E390+E393+E396+E399+E402</f>
        <v>58671.3667147409</v>
      </c>
      <c r="F405" s="41">
        <f t="shared" si="142"/>
        <v>5920.773981999999</v>
      </c>
      <c r="G405" s="41">
        <f t="shared" si="142"/>
        <v>2640.77681625</v>
      </c>
      <c r="H405" s="41">
        <f t="shared" si="142"/>
        <v>16714.622964</v>
      </c>
      <c r="I405" s="41">
        <f t="shared" si="142"/>
        <v>83947.54047699091</v>
      </c>
      <c r="J405" s="41">
        <f t="shared" si="142"/>
        <v>4197.377023849545</v>
      </c>
      <c r="K405" s="41">
        <f t="shared" si="142"/>
        <v>79750.16345314136</v>
      </c>
    </row>
    <row r="406" spans="1:11" ht="15" customHeight="1">
      <c r="A406" s="28"/>
      <c r="B406" s="26"/>
      <c r="C406" s="40"/>
      <c r="D406" s="40" t="s">
        <v>342</v>
      </c>
      <c r="E406" s="41">
        <f aca="true" t="shared" si="143" ref="E406:K406">SUM(E404:E405)</f>
        <v>61293.3741943525</v>
      </c>
      <c r="F406" s="41">
        <f t="shared" si="143"/>
        <v>7408.939819365818</v>
      </c>
      <c r="G406" s="41">
        <f t="shared" si="143"/>
        <v>2724.1631347800003</v>
      </c>
      <c r="H406" s="41">
        <f t="shared" si="143"/>
        <v>22601.651202438832</v>
      </c>
      <c r="I406" s="41">
        <f t="shared" si="143"/>
        <v>94028.12835093716</v>
      </c>
      <c r="J406" s="41">
        <f t="shared" si="143"/>
        <v>4701.406417546858</v>
      </c>
      <c r="K406" s="41">
        <f t="shared" si="143"/>
        <v>89326.7219333903</v>
      </c>
    </row>
    <row r="407" spans="1:11" ht="15" customHeight="1">
      <c r="A407" s="28"/>
      <c r="B407" s="26"/>
      <c r="C407" s="26"/>
      <c r="D407" s="26"/>
      <c r="E407" s="27"/>
      <c r="F407" s="27"/>
      <c r="G407" s="27"/>
      <c r="H407" s="27"/>
      <c r="I407" s="27"/>
      <c r="J407" s="27"/>
      <c r="K407" s="27"/>
    </row>
    <row r="408" spans="1:11" ht="15" customHeight="1">
      <c r="A408" s="28">
        <v>139</v>
      </c>
      <c r="B408" s="26" t="s">
        <v>148</v>
      </c>
      <c r="C408" s="26" t="s">
        <v>149</v>
      </c>
      <c r="D408" s="26" t="s">
        <v>333</v>
      </c>
      <c r="E408" s="27">
        <v>1170.1227</v>
      </c>
      <c r="F408" s="27">
        <v>845.296034797097</v>
      </c>
      <c r="G408" s="27">
        <v>320.99625</v>
      </c>
      <c r="H408" s="27">
        <v>2175.719201696521</v>
      </c>
      <c r="I408" s="27">
        <v>4512.134186493618</v>
      </c>
      <c r="J408" s="27">
        <v>225.6067093246811</v>
      </c>
      <c r="K408" s="27">
        <v>4286.5274771689365</v>
      </c>
    </row>
    <row r="409" spans="1:11" ht="15" customHeight="1">
      <c r="A409" s="28"/>
      <c r="B409" s="26"/>
      <c r="C409" s="26"/>
      <c r="D409" s="26" t="s">
        <v>332</v>
      </c>
      <c r="E409" s="27">
        <v>6125.686426708473</v>
      </c>
      <c r="F409" s="27">
        <v>326.39414999999997</v>
      </c>
      <c r="G409" s="27">
        <v>1312.61175</v>
      </c>
      <c r="H409" s="27">
        <v>985.8292499999999</v>
      </c>
      <c r="I409" s="27">
        <v>8750.521576708474</v>
      </c>
      <c r="J409" s="27">
        <v>437.5260788354235</v>
      </c>
      <c r="K409" s="27">
        <v>8312.99549787305</v>
      </c>
    </row>
    <row r="410" spans="1:11" ht="15" customHeight="1">
      <c r="A410" s="28"/>
      <c r="B410" s="26"/>
      <c r="C410" s="26"/>
      <c r="D410" s="26" t="s">
        <v>342</v>
      </c>
      <c r="E410" s="27">
        <f>SUM(E408:E409)</f>
        <v>7295.809126708473</v>
      </c>
      <c r="F410" s="27">
        <f aca="true" t="shared" si="144" ref="F410:K410">SUM(F408:F409)</f>
        <v>1171.6901847970971</v>
      </c>
      <c r="G410" s="27">
        <f t="shared" si="144"/>
        <v>1633.608</v>
      </c>
      <c r="H410" s="27">
        <f t="shared" si="144"/>
        <v>3161.5484516965207</v>
      </c>
      <c r="I410" s="27">
        <f t="shared" si="144"/>
        <v>13262.655763202092</v>
      </c>
      <c r="J410" s="27">
        <f t="shared" si="144"/>
        <v>663.1327881601046</v>
      </c>
      <c r="K410" s="27">
        <f t="shared" si="144"/>
        <v>12599.522975041986</v>
      </c>
    </row>
    <row r="411" spans="1:11" ht="15" customHeight="1">
      <c r="A411" s="28">
        <v>140</v>
      </c>
      <c r="B411" s="26"/>
      <c r="C411" s="26" t="s">
        <v>150</v>
      </c>
      <c r="D411" s="26" t="s">
        <v>333</v>
      </c>
      <c r="E411" s="27">
        <v>360.7632</v>
      </c>
      <c r="F411" s="27">
        <v>273.7930777294713</v>
      </c>
      <c r="G411" s="27">
        <v>59.0535</v>
      </c>
      <c r="H411" s="27">
        <v>972.2272217331067</v>
      </c>
      <c r="I411" s="27">
        <v>1665.836999462578</v>
      </c>
      <c r="J411" s="27">
        <v>83.2918499731289</v>
      </c>
      <c r="K411" s="27">
        <v>1582.5451494894492</v>
      </c>
    </row>
    <row r="412" spans="1:11" ht="15" customHeight="1">
      <c r="A412" s="28"/>
      <c r="B412" s="26"/>
      <c r="C412" s="26"/>
      <c r="D412" s="26" t="s">
        <v>332</v>
      </c>
      <c r="E412" s="27">
        <v>7286.003997925187</v>
      </c>
      <c r="F412" s="27">
        <v>539.5952217957254</v>
      </c>
      <c r="G412" s="27">
        <v>1298.3076800000001</v>
      </c>
      <c r="H412" s="27">
        <v>1650.8432538123961</v>
      </c>
      <c r="I412" s="27">
        <v>10774.750153533309</v>
      </c>
      <c r="J412" s="27">
        <v>538.7375076766655</v>
      </c>
      <c r="K412" s="27">
        <v>10236.012645856643</v>
      </c>
    </row>
    <row r="413" spans="1:11" ht="15" customHeight="1">
      <c r="A413" s="28"/>
      <c r="B413" s="26"/>
      <c r="C413" s="26"/>
      <c r="D413" s="26" t="s">
        <v>342</v>
      </c>
      <c r="E413" s="27">
        <f>SUM(E411:E412)</f>
        <v>7646.767197925187</v>
      </c>
      <c r="F413" s="27">
        <f aca="true" t="shared" si="145" ref="F413:K413">SUM(F411:F412)</f>
        <v>813.3882995251967</v>
      </c>
      <c r="G413" s="27">
        <f t="shared" si="145"/>
        <v>1357.36118</v>
      </c>
      <c r="H413" s="27">
        <f t="shared" si="145"/>
        <v>2623.0704755455026</v>
      </c>
      <c r="I413" s="27">
        <f t="shared" si="145"/>
        <v>12440.587152995886</v>
      </c>
      <c r="J413" s="27">
        <f t="shared" si="145"/>
        <v>622.0293576497944</v>
      </c>
      <c r="K413" s="27">
        <f t="shared" si="145"/>
        <v>11818.557795346092</v>
      </c>
    </row>
    <row r="414" spans="1:11" ht="15" customHeight="1">
      <c r="A414" s="28">
        <v>141</v>
      </c>
      <c r="B414" s="26"/>
      <c r="C414" s="26" t="s">
        <v>151</v>
      </c>
      <c r="D414" s="26" t="s">
        <v>332</v>
      </c>
      <c r="E414" s="27">
        <v>3800.3043791863142</v>
      </c>
      <c r="F414" s="27">
        <v>146.9977276158903</v>
      </c>
      <c r="G414" s="27">
        <v>628.55268</v>
      </c>
      <c r="H414" s="27">
        <v>304.4094196452651</v>
      </c>
      <c r="I414" s="27">
        <v>4880.26420644747</v>
      </c>
      <c r="J414" s="27">
        <v>244.01321032237348</v>
      </c>
      <c r="K414" s="27">
        <v>4636.250996125097</v>
      </c>
    </row>
    <row r="415" spans="1:11" ht="15" customHeight="1">
      <c r="A415" s="28">
        <v>142</v>
      </c>
      <c r="B415" s="26"/>
      <c r="C415" s="26" t="s">
        <v>148</v>
      </c>
      <c r="D415" s="26" t="s">
        <v>333</v>
      </c>
      <c r="E415" s="27">
        <v>2039.7743999999998</v>
      </c>
      <c r="F415" s="27">
        <v>1100.7266216526737</v>
      </c>
      <c r="G415" s="27">
        <v>447.489</v>
      </c>
      <c r="H415" s="27">
        <v>2754.6451438468016</v>
      </c>
      <c r="I415" s="27">
        <v>6342.635165499475</v>
      </c>
      <c r="J415" s="27">
        <v>317.13175827497366</v>
      </c>
      <c r="K415" s="27">
        <v>6025.503407224502</v>
      </c>
    </row>
    <row r="416" spans="1:11" ht="15" customHeight="1">
      <c r="A416" s="28"/>
      <c r="B416" s="26"/>
      <c r="C416" s="26"/>
      <c r="D416" s="26" t="s">
        <v>332</v>
      </c>
      <c r="E416" s="27">
        <v>6577.5978542430485</v>
      </c>
      <c r="F416" s="27">
        <v>204.1619224164123</v>
      </c>
      <c r="G416" s="27">
        <v>1279.0705799999998</v>
      </c>
      <c r="H416" s="27">
        <v>623.2674048869169</v>
      </c>
      <c r="I416" s="27">
        <v>8684.097761546378</v>
      </c>
      <c r="J416" s="27">
        <v>434.20488807731897</v>
      </c>
      <c r="K416" s="27">
        <v>8249.89287346906</v>
      </c>
    </row>
    <row r="417" spans="1:11" ht="15" customHeight="1">
      <c r="A417" s="28"/>
      <c r="B417" s="26"/>
      <c r="C417" s="26"/>
      <c r="D417" s="26" t="s">
        <v>342</v>
      </c>
      <c r="E417" s="27">
        <f>SUM(E415:E416)</f>
        <v>8617.372254243048</v>
      </c>
      <c r="F417" s="27">
        <f aca="true" t="shared" si="146" ref="F417:K417">SUM(F415:F416)</f>
        <v>1304.888544069086</v>
      </c>
      <c r="G417" s="27">
        <f t="shared" si="146"/>
        <v>1726.5595799999999</v>
      </c>
      <c r="H417" s="27">
        <f t="shared" si="146"/>
        <v>3377.9125487337187</v>
      </c>
      <c r="I417" s="27">
        <f t="shared" si="146"/>
        <v>15026.732927045854</v>
      </c>
      <c r="J417" s="27">
        <f t="shared" si="146"/>
        <v>751.3366463522926</v>
      </c>
      <c r="K417" s="27">
        <f t="shared" si="146"/>
        <v>14275.396280693561</v>
      </c>
    </row>
    <row r="418" spans="1:11" ht="15" customHeight="1">
      <c r="A418" s="28">
        <v>143</v>
      </c>
      <c r="B418" s="26"/>
      <c r="C418" s="26" t="s">
        <v>152</v>
      </c>
      <c r="D418" s="26" t="s">
        <v>333</v>
      </c>
      <c r="E418" s="27">
        <v>50.7384</v>
      </c>
      <c r="F418" s="27">
        <v>31.351798784814584</v>
      </c>
      <c r="G418" s="27">
        <v>10.962</v>
      </c>
      <c r="H418" s="27">
        <v>66.17874824375971</v>
      </c>
      <c r="I418" s="27">
        <v>159.2309470285743</v>
      </c>
      <c r="J418" s="27">
        <v>7.961547351428699</v>
      </c>
      <c r="K418" s="27">
        <v>151.2693996771456</v>
      </c>
    </row>
    <row r="419" spans="1:11" ht="15" customHeight="1">
      <c r="A419" s="28"/>
      <c r="B419" s="26"/>
      <c r="C419" s="26"/>
      <c r="D419" s="26" t="s">
        <v>332</v>
      </c>
      <c r="E419" s="27">
        <v>4725.062920206863</v>
      </c>
      <c r="F419" s="27">
        <v>110.86649566649739</v>
      </c>
      <c r="G419" s="27">
        <v>465.46968</v>
      </c>
      <c r="H419" s="27">
        <v>241.09341729278572</v>
      </c>
      <c r="I419" s="27">
        <v>5542.492513166146</v>
      </c>
      <c r="J419" s="27">
        <v>277.12462565830714</v>
      </c>
      <c r="K419" s="27">
        <v>5265.3678875078385</v>
      </c>
    </row>
    <row r="420" spans="1:11" ht="15" customHeight="1">
      <c r="A420" s="28"/>
      <c r="B420" s="26"/>
      <c r="C420" s="26"/>
      <c r="D420" s="26" t="s">
        <v>342</v>
      </c>
      <c r="E420" s="27">
        <f>SUM(E418:E419)</f>
        <v>4775.801320206863</v>
      </c>
      <c r="F420" s="27">
        <f aca="true" t="shared" si="147" ref="F420:K420">SUM(F418:F419)</f>
        <v>142.21829445131198</v>
      </c>
      <c r="G420" s="27">
        <f t="shared" si="147"/>
        <v>476.43168</v>
      </c>
      <c r="H420" s="27">
        <f t="shared" si="147"/>
        <v>307.27216553654546</v>
      </c>
      <c r="I420" s="27">
        <f t="shared" si="147"/>
        <v>5701.72346019472</v>
      </c>
      <c r="J420" s="27">
        <f t="shared" si="147"/>
        <v>285.08617300973583</v>
      </c>
      <c r="K420" s="27">
        <f t="shared" si="147"/>
        <v>5416.637287184984</v>
      </c>
    </row>
    <row r="421" spans="1:11" ht="15" customHeight="1">
      <c r="A421" s="28">
        <v>144</v>
      </c>
      <c r="B421" s="26"/>
      <c r="C421" s="26" t="s">
        <v>153</v>
      </c>
      <c r="D421" s="26" t="s">
        <v>333</v>
      </c>
      <c r="E421" s="27">
        <v>1133.716749170716</v>
      </c>
      <c r="F421" s="27">
        <v>1373.1443998043835</v>
      </c>
      <c r="G421" s="27">
        <v>251.98627</v>
      </c>
      <c r="H421" s="27">
        <v>4692.7178817986305</v>
      </c>
      <c r="I421" s="27">
        <v>7451.56530077373</v>
      </c>
      <c r="J421" s="27">
        <v>436.0323330881718</v>
      </c>
      <c r="K421" s="27">
        <v>7015.532967685558</v>
      </c>
    </row>
    <row r="422" spans="1:11" ht="15" customHeight="1">
      <c r="A422" s="28"/>
      <c r="B422" s="26"/>
      <c r="C422" s="26"/>
      <c r="D422" s="26" t="s">
        <v>332</v>
      </c>
      <c r="E422" s="27">
        <v>6098.53837858049</v>
      </c>
      <c r="F422" s="27">
        <v>1100.7361103868043</v>
      </c>
      <c r="G422" s="27">
        <v>1285.8561</v>
      </c>
      <c r="H422" s="27">
        <v>1960.2012824905069</v>
      </c>
      <c r="I422" s="27">
        <v>10445.331871457802</v>
      </c>
      <c r="J422" s="27">
        <v>522.2665935728903</v>
      </c>
      <c r="K422" s="27">
        <v>9923.06527788491</v>
      </c>
    </row>
    <row r="423" spans="1:11" ht="15" customHeight="1">
      <c r="A423" s="28"/>
      <c r="B423" s="26"/>
      <c r="C423" s="26"/>
      <c r="D423" s="26" t="s">
        <v>342</v>
      </c>
      <c r="E423" s="27">
        <f>SUM(E421:E422)</f>
        <v>7232.255127751206</v>
      </c>
      <c r="F423" s="27">
        <f aca="true" t="shared" si="148" ref="F423:K423">SUM(F421:F422)</f>
        <v>2473.8805101911876</v>
      </c>
      <c r="G423" s="27">
        <f t="shared" si="148"/>
        <v>1537.8423699999998</v>
      </c>
      <c r="H423" s="27">
        <f t="shared" si="148"/>
        <v>6652.919164289137</v>
      </c>
      <c r="I423" s="27">
        <f t="shared" si="148"/>
        <v>17896.897172231533</v>
      </c>
      <c r="J423" s="27">
        <f t="shared" si="148"/>
        <v>958.2989266610621</v>
      </c>
      <c r="K423" s="27">
        <f t="shared" si="148"/>
        <v>16938.59824557047</v>
      </c>
    </row>
    <row r="424" spans="1:11" ht="15" customHeight="1">
      <c r="A424" s="28">
        <v>145</v>
      </c>
      <c r="B424" s="26"/>
      <c r="C424" s="26" t="s">
        <v>154</v>
      </c>
      <c r="D424" s="26" t="s">
        <v>333</v>
      </c>
      <c r="E424" s="27">
        <v>84.429</v>
      </c>
      <c r="F424" s="27">
        <v>39.112825406352734</v>
      </c>
      <c r="G424" s="27">
        <v>13.1175</v>
      </c>
      <c r="H424" s="27">
        <v>119.59375091429365</v>
      </c>
      <c r="I424" s="27">
        <v>256.2530763206464</v>
      </c>
      <c r="J424" s="27">
        <v>12.8126538160323</v>
      </c>
      <c r="K424" s="27">
        <v>243.4404225046141</v>
      </c>
    </row>
    <row r="425" spans="1:11" ht="15" customHeight="1">
      <c r="A425" s="28"/>
      <c r="B425" s="26"/>
      <c r="C425" s="26"/>
      <c r="D425" s="26" t="s">
        <v>332</v>
      </c>
      <c r="E425" s="27">
        <v>13897.44696</v>
      </c>
      <c r="F425" s="27">
        <v>1737.4938440431124</v>
      </c>
      <c r="G425" s="27">
        <v>2169.29065</v>
      </c>
      <c r="H425" s="27">
        <v>3140.893827012749</v>
      </c>
      <c r="I425" s="27">
        <v>20945.125281055858</v>
      </c>
      <c r="J425" s="27">
        <v>1047.256264052793</v>
      </c>
      <c r="K425" s="27">
        <v>19897.869017003064</v>
      </c>
    </row>
    <row r="426" spans="1:11" ht="15" customHeight="1">
      <c r="A426" s="28"/>
      <c r="B426" s="26"/>
      <c r="C426" s="26"/>
      <c r="D426" s="26" t="s">
        <v>342</v>
      </c>
      <c r="E426" s="27">
        <f>SUM(E424:E425)</f>
        <v>13981.87596</v>
      </c>
      <c r="F426" s="27">
        <f aca="true" t="shared" si="149" ref="F426:K426">SUM(F424:F425)</f>
        <v>1776.6066694494652</v>
      </c>
      <c r="G426" s="27">
        <f t="shared" si="149"/>
        <v>2182.4081499999998</v>
      </c>
      <c r="H426" s="27">
        <f t="shared" si="149"/>
        <v>3260.487577927043</v>
      </c>
      <c r="I426" s="27">
        <f t="shared" si="149"/>
        <v>21201.378357376503</v>
      </c>
      <c r="J426" s="27">
        <f t="shared" si="149"/>
        <v>1060.0689178688253</v>
      </c>
      <c r="K426" s="27">
        <f t="shared" si="149"/>
        <v>20141.309439507677</v>
      </c>
    </row>
    <row r="427" spans="1:11" ht="15" customHeight="1">
      <c r="A427" s="28">
        <v>146</v>
      </c>
      <c r="B427" s="26"/>
      <c r="C427" s="26" t="s">
        <v>155</v>
      </c>
      <c r="D427" s="26" t="s">
        <v>333</v>
      </c>
      <c r="E427" s="27">
        <v>256.24080000000004</v>
      </c>
      <c r="F427" s="27">
        <v>205.06210000000002</v>
      </c>
      <c r="G427" s="27">
        <v>29.334</v>
      </c>
      <c r="H427" s="27">
        <v>616.5673004772112</v>
      </c>
      <c r="I427" s="27">
        <v>1107.2042004772113</v>
      </c>
      <c r="J427" s="27">
        <v>55.360210023860546</v>
      </c>
      <c r="K427" s="27">
        <v>1051.8439904533507</v>
      </c>
    </row>
    <row r="428" spans="1:11" ht="15" customHeight="1">
      <c r="A428" s="28"/>
      <c r="B428" s="26"/>
      <c r="C428" s="26"/>
      <c r="D428" s="26" t="s">
        <v>332</v>
      </c>
      <c r="E428" s="27">
        <v>10648.619097594752</v>
      </c>
      <c r="F428" s="27">
        <v>1200.237875736842</v>
      </c>
      <c r="G428" s="27">
        <v>1789.9342499999998</v>
      </c>
      <c r="H428" s="27">
        <v>2648.525514526316</v>
      </c>
      <c r="I428" s="27">
        <v>16287.316737857911</v>
      </c>
      <c r="J428" s="27">
        <v>814.3658368928957</v>
      </c>
      <c r="K428" s="27">
        <v>15472.950900965016</v>
      </c>
    </row>
    <row r="429" spans="1:11" ht="15" customHeight="1">
      <c r="A429" s="28"/>
      <c r="B429" s="26"/>
      <c r="C429" s="26"/>
      <c r="D429" s="26" t="s">
        <v>342</v>
      </c>
      <c r="E429" s="27">
        <f>SUM(E427:E428)</f>
        <v>10904.859897594752</v>
      </c>
      <c r="F429" s="27">
        <f aca="true" t="shared" si="150" ref="F429:K429">SUM(F427:F428)</f>
        <v>1405.299975736842</v>
      </c>
      <c r="G429" s="27">
        <f t="shared" si="150"/>
        <v>1819.2682499999999</v>
      </c>
      <c r="H429" s="27">
        <f t="shared" si="150"/>
        <v>3265.092815003527</v>
      </c>
      <c r="I429" s="27">
        <f t="shared" si="150"/>
        <v>17394.52093833512</v>
      </c>
      <c r="J429" s="27">
        <f t="shared" si="150"/>
        <v>869.7260469167562</v>
      </c>
      <c r="K429" s="27">
        <f t="shared" si="150"/>
        <v>16524.794891418365</v>
      </c>
    </row>
    <row r="430" spans="1:11" ht="15" customHeight="1">
      <c r="A430" s="28">
        <v>147</v>
      </c>
      <c r="B430" s="26"/>
      <c r="C430" s="26" t="s">
        <v>156</v>
      </c>
      <c r="D430" s="26" t="s">
        <v>333</v>
      </c>
      <c r="E430" s="27">
        <v>69.7488</v>
      </c>
      <c r="F430" s="27">
        <v>233.67729809618174</v>
      </c>
      <c r="G430" s="27">
        <v>10.6341</v>
      </c>
      <c r="H430" s="27">
        <v>689.9350011125101</v>
      </c>
      <c r="I430" s="27">
        <v>1003.9951992086919</v>
      </c>
      <c r="J430" s="27">
        <v>100.39951992086928</v>
      </c>
      <c r="K430" s="27">
        <v>903.5956792878227</v>
      </c>
    </row>
    <row r="431" spans="1:11" ht="15" customHeight="1">
      <c r="A431" s="28"/>
      <c r="B431" s="26"/>
      <c r="C431" s="26"/>
      <c r="D431" s="26" t="s">
        <v>332</v>
      </c>
      <c r="E431" s="27">
        <v>4365.552881957136</v>
      </c>
      <c r="F431" s="27">
        <v>486.2422555700831</v>
      </c>
      <c r="G431" s="27">
        <v>683.11815</v>
      </c>
      <c r="H431" s="27">
        <v>786.7145934967439</v>
      </c>
      <c r="I431" s="27">
        <v>6321.627881023964</v>
      </c>
      <c r="J431" s="27">
        <v>316.0813940511981</v>
      </c>
      <c r="K431" s="27">
        <v>6005.546486972766</v>
      </c>
    </row>
    <row r="432" spans="1:11" ht="15" customHeight="1">
      <c r="A432" s="28"/>
      <c r="B432" s="26"/>
      <c r="C432" s="26"/>
      <c r="D432" s="26" t="s">
        <v>342</v>
      </c>
      <c r="E432" s="27">
        <f>SUM(E430:E431)</f>
        <v>4435.301681957137</v>
      </c>
      <c r="F432" s="27">
        <f aca="true" t="shared" si="151" ref="F432:K432">SUM(F430:F431)</f>
        <v>719.9195536662648</v>
      </c>
      <c r="G432" s="27">
        <f t="shared" si="151"/>
        <v>693.75225</v>
      </c>
      <c r="H432" s="27">
        <f t="shared" si="151"/>
        <v>1476.649594609254</v>
      </c>
      <c r="I432" s="27">
        <f t="shared" si="151"/>
        <v>7325.623080232655</v>
      </c>
      <c r="J432" s="27">
        <f t="shared" si="151"/>
        <v>416.4809139720674</v>
      </c>
      <c r="K432" s="27">
        <f t="shared" si="151"/>
        <v>6909.142166260588</v>
      </c>
    </row>
    <row r="433" spans="1:11" ht="15" customHeight="1">
      <c r="A433" s="28">
        <v>148</v>
      </c>
      <c r="B433" s="26"/>
      <c r="C433" s="62" t="s">
        <v>157</v>
      </c>
      <c r="D433" s="26" t="s">
        <v>332</v>
      </c>
      <c r="E433" s="27">
        <v>407.008</v>
      </c>
      <c r="F433" s="27">
        <v>5.918140445790923</v>
      </c>
      <c r="G433" s="27">
        <v>7.27224</v>
      </c>
      <c r="H433" s="27">
        <v>29.88614427712621</v>
      </c>
      <c r="I433" s="27">
        <v>450.08452472291714</v>
      </c>
      <c r="J433" s="27">
        <v>22.504226236145858</v>
      </c>
      <c r="K433" s="27">
        <v>427.58029848677126</v>
      </c>
    </row>
    <row r="434" spans="1:11" ht="15" customHeight="1">
      <c r="A434" s="28">
        <v>149</v>
      </c>
      <c r="B434" s="26"/>
      <c r="C434" s="26" t="s">
        <v>158</v>
      </c>
      <c r="D434" s="26" t="s">
        <v>333</v>
      </c>
      <c r="E434" s="27">
        <v>809.7183</v>
      </c>
      <c r="F434" s="27">
        <v>645.0077503496134</v>
      </c>
      <c r="G434" s="27">
        <v>99.41399999999999</v>
      </c>
      <c r="H434" s="27">
        <v>1534.579837762196</v>
      </c>
      <c r="I434" s="27">
        <v>3088.7198881118093</v>
      </c>
      <c r="J434" s="27">
        <v>154.43599440559052</v>
      </c>
      <c r="K434" s="27">
        <v>2934.283893706219</v>
      </c>
    </row>
    <row r="435" spans="1:11" ht="15" customHeight="1">
      <c r="A435" s="28"/>
      <c r="B435" s="26"/>
      <c r="C435" s="26"/>
      <c r="D435" s="26" t="s">
        <v>332</v>
      </c>
      <c r="E435" s="27">
        <v>3453.213536</v>
      </c>
      <c r="F435" s="27">
        <v>194.24676282284156</v>
      </c>
      <c r="G435" s="27">
        <v>230.604</v>
      </c>
      <c r="H435" s="27">
        <v>465.1303415591941</v>
      </c>
      <c r="I435" s="27">
        <v>4343.194640382036</v>
      </c>
      <c r="J435" s="27">
        <v>217.1597320191018</v>
      </c>
      <c r="K435" s="27">
        <v>4126.0349083629335</v>
      </c>
    </row>
    <row r="436" spans="1:11" ht="15" customHeight="1">
      <c r="A436" s="28"/>
      <c r="B436" s="26"/>
      <c r="C436" s="26"/>
      <c r="D436" s="26" t="s">
        <v>342</v>
      </c>
      <c r="E436" s="27">
        <f>SUM(E434:E435)</f>
        <v>4262.931836</v>
      </c>
      <c r="F436" s="27">
        <f aca="true" t="shared" si="152" ref="F436:K436">SUM(F434:F435)</f>
        <v>839.254513172455</v>
      </c>
      <c r="G436" s="27">
        <f t="shared" si="152"/>
        <v>330.01800000000003</v>
      </c>
      <c r="H436" s="27">
        <f t="shared" si="152"/>
        <v>1999.7101793213901</v>
      </c>
      <c r="I436" s="27">
        <f t="shared" si="152"/>
        <v>7431.914528493845</v>
      </c>
      <c r="J436" s="27">
        <f t="shared" si="152"/>
        <v>371.5957264246923</v>
      </c>
      <c r="K436" s="27">
        <f t="shared" si="152"/>
        <v>7060.318802069152</v>
      </c>
    </row>
    <row r="437" spans="1:11" ht="15" customHeight="1">
      <c r="A437" s="28"/>
      <c r="B437" s="26"/>
      <c r="C437" s="40" t="s">
        <v>379</v>
      </c>
      <c r="D437" s="40" t="s">
        <v>333</v>
      </c>
      <c r="E437" s="41">
        <f>E408+E411+E415+E418+E421+E424+E427+E430+E434</f>
        <v>5975.252349170716</v>
      </c>
      <c r="F437" s="41">
        <f aca="true" t="shared" si="153" ref="F437:K437">F408+F411+F415+F418+F421+F424+F427+F430+F434</f>
        <v>4747.171906620588</v>
      </c>
      <c r="G437" s="41">
        <f t="shared" si="153"/>
        <v>1242.9866200000001</v>
      </c>
      <c r="H437" s="41">
        <f t="shared" si="153"/>
        <v>13622.16408758503</v>
      </c>
      <c r="I437" s="41">
        <f t="shared" si="153"/>
        <v>25587.574963376333</v>
      </c>
      <c r="J437" s="41">
        <f t="shared" si="153"/>
        <v>1393.032576178737</v>
      </c>
      <c r="K437" s="41">
        <f t="shared" si="153"/>
        <v>24194.542387197598</v>
      </c>
    </row>
    <row r="438" spans="1:11" ht="15" customHeight="1">
      <c r="A438" s="28"/>
      <c r="B438" s="26"/>
      <c r="C438" s="40"/>
      <c r="D438" s="40" t="s">
        <v>332</v>
      </c>
      <c r="E438" s="41">
        <f>E409+E412+E414+E416+E419+E422+E425+E428+E431+E433+E435</f>
        <v>67385.03443240226</v>
      </c>
      <c r="F438" s="41">
        <f aca="true" t="shared" si="154" ref="F438:K438">F409+F412+F414+F416+F419+F422+F425+F428+F431+F433+F435</f>
        <v>6052.8905065</v>
      </c>
      <c r="G438" s="41">
        <f t="shared" si="154"/>
        <v>11150.08776</v>
      </c>
      <c r="H438" s="41">
        <f t="shared" si="154"/>
        <v>12836.794449</v>
      </c>
      <c r="I438" s="41">
        <f t="shared" si="154"/>
        <v>97424.80714790226</v>
      </c>
      <c r="J438" s="41">
        <f t="shared" si="154"/>
        <v>4871.240357395113</v>
      </c>
      <c r="K438" s="41">
        <f t="shared" si="154"/>
        <v>92553.56679050715</v>
      </c>
    </row>
    <row r="439" spans="1:11" ht="15" customHeight="1">
      <c r="A439" s="28"/>
      <c r="B439" s="26"/>
      <c r="C439" s="40"/>
      <c r="D439" s="40" t="s">
        <v>342</v>
      </c>
      <c r="E439" s="41">
        <f aca="true" t="shared" si="155" ref="E439:K439">SUM(E437:E438)</f>
        <v>73360.28678157297</v>
      </c>
      <c r="F439" s="41">
        <f t="shared" si="155"/>
        <v>10800.062413120588</v>
      </c>
      <c r="G439" s="41">
        <f t="shared" si="155"/>
        <v>12393.07438</v>
      </c>
      <c r="H439" s="41">
        <f t="shared" si="155"/>
        <v>26458.95853658503</v>
      </c>
      <c r="I439" s="41">
        <f t="shared" si="155"/>
        <v>123012.3821112786</v>
      </c>
      <c r="J439" s="41">
        <f t="shared" si="155"/>
        <v>6264.27293357385</v>
      </c>
      <c r="K439" s="41">
        <f t="shared" si="155"/>
        <v>116748.10917770474</v>
      </c>
    </row>
    <row r="440" spans="1:11" ht="15" customHeight="1">
      <c r="A440" s="28"/>
      <c r="B440" s="26"/>
      <c r="C440" s="26"/>
      <c r="D440" s="26"/>
      <c r="E440" s="27"/>
      <c r="F440" s="27"/>
      <c r="G440" s="27"/>
      <c r="H440" s="27"/>
      <c r="I440" s="27"/>
      <c r="J440" s="27"/>
      <c r="K440" s="27"/>
    </row>
    <row r="441" spans="1:11" ht="15" customHeight="1">
      <c r="A441" s="28">
        <v>150</v>
      </c>
      <c r="B441" s="26" t="s">
        <v>159</v>
      </c>
      <c r="C441" s="26" t="s">
        <v>159</v>
      </c>
      <c r="D441" s="26" t="s">
        <v>333</v>
      </c>
      <c r="E441" s="27">
        <v>1341.1527480290058</v>
      </c>
      <c r="F441" s="27">
        <v>190.54804762899667</v>
      </c>
      <c r="G441" s="27">
        <v>4.755585000000001</v>
      </c>
      <c r="H441" s="27">
        <v>4841.92177045084</v>
      </c>
      <c r="I441" s="27">
        <v>6378.378151108843</v>
      </c>
      <c r="J441" s="27">
        <v>318.9189075554418</v>
      </c>
      <c r="K441" s="27">
        <v>6059.459243553401</v>
      </c>
    </row>
    <row r="442" spans="1:11" ht="15" customHeight="1">
      <c r="A442" s="28"/>
      <c r="B442" s="26"/>
      <c r="C442" s="26"/>
      <c r="D442" s="26" t="s">
        <v>332</v>
      </c>
      <c r="E442" s="27">
        <v>8502.988349695881</v>
      </c>
      <c r="F442" s="27">
        <v>704.5632059803797</v>
      </c>
      <c r="G442" s="27">
        <v>44.724618</v>
      </c>
      <c r="H442" s="27">
        <v>2809.1894529559277</v>
      </c>
      <c r="I442" s="27">
        <v>12061.465626632187</v>
      </c>
      <c r="J442" s="27">
        <v>603.0732813316095</v>
      </c>
      <c r="K442" s="27">
        <v>11458.392345300577</v>
      </c>
    </row>
    <row r="443" spans="1:11" ht="15" customHeight="1">
      <c r="A443" s="28"/>
      <c r="B443" s="26"/>
      <c r="C443" s="26"/>
      <c r="D443" s="26" t="s">
        <v>342</v>
      </c>
      <c r="E443" s="27">
        <f>SUM(E441:E442)</f>
        <v>9844.141097724887</v>
      </c>
      <c r="F443" s="27">
        <f aca="true" t="shared" si="156" ref="F443:K443">SUM(F441:F442)</f>
        <v>895.1112536093764</v>
      </c>
      <c r="G443" s="27">
        <f t="shared" si="156"/>
        <v>49.480203</v>
      </c>
      <c r="H443" s="27">
        <f t="shared" si="156"/>
        <v>7651.111223406768</v>
      </c>
      <c r="I443" s="27">
        <f t="shared" si="156"/>
        <v>18439.84377774103</v>
      </c>
      <c r="J443" s="27">
        <f t="shared" si="156"/>
        <v>921.9921888870513</v>
      </c>
      <c r="K443" s="27">
        <f t="shared" si="156"/>
        <v>17517.851588853977</v>
      </c>
    </row>
    <row r="444" spans="1:11" ht="15" customHeight="1">
      <c r="A444" s="28">
        <v>151</v>
      </c>
      <c r="B444" s="26"/>
      <c r="C444" s="26" t="s">
        <v>160</v>
      </c>
      <c r="D444" s="26" t="s">
        <v>333</v>
      </c>
      <c r="E444" s="27">
        <v>2298.8030148476787</v>
      </c>
      <c r="F444" s="27">
        <v>37.38484167639257</v>
      </c>
      <c r="G444" s="27">
        <v>121.47273150000001</v>
      </c>
      <c r="H444" s="27">
        <v>5062.820095282026</v>
      </c>
      <c r="I444" s="27">
        <v>7520.4806833060975</v>
      </c>
      <c r="J444" s="27">
        <v>376.024034165305</v>
      </c>
      <c r="K444" s="27">
        <v>7144.456649140792</v>
      </c>
    </row>
    <row r="445" spans="1:11" ht="15" customHeight="1">
      <c r="A445" s="28"/>
      <c r="B445" s="26"/>
      <c r="C445" s="26"/>
      <c r="D445" s="26" t="s">
        <v>332</v>
      </c>
      <c r="E445" s="27">
        <v>9440.69678870494</v>
      </c>
      <c r="F445" s="27">
        <v>305.6777484689926</v>
      </c>
      <c r="G445" s="27">
        <v>831.314538</v>
      </c>
      <c r="H445" s="27">
        <v>1714.2777584810092</v>
      </c>
      <c r="I445" s="27">
        <v>12291.96683365494</v>
      </c>
      <c r="J445" s="27">
        <v>614.5983416827474</v>
      </c>
      <c r="K445" s="27">
        <v>11677.368491972193</v>
      </c>
    </row>
    <row r="446" spans="1:11" ht="15" customHeight="1">
      <c r="A446" s="28"/>
      <c r="B446" s="26"/>
      <c r="C446" s="26"/>
      <c r="D446" s="26" t="s">
        <v>342</v>
      </c>
      <c r="E446" s="27">
        <f>SUM(E444:E445)</f>
        <v>11739.499803552619</v>
      </c>
      <c r="F446" s="27">
        <f aca="true" t="shared" si="157" ref="F446:K446">SUM(F444:F445)</f>
        <v>343.0625901453852</v>
      </c>
      <c r="G446" s="27">
        <f t="shared" si="157"/>
        <v>952.7872695</v>
      </c>
      <c r="H446" s="27">
        <f t="shared" si="157"/>
        <v>6777.097853763035</v>
      </c>
      <c r="I446" s="27">
        <f t="shared" si="157"/>
        <v>19812.447516961038</v>
      </c>
      <c r="J446" s="27">
        <f t="shared" si="157"/>
        <v>990.6223758480525</v>
      </c>
      <c r="K446" s="27">
        <f t="shared" si="157"/>
        <v>18821.825141112986</v>
      </c>
    </row>
    <row r="447" spans="1:11" ht="15" customHeight="1">
      <c r="A447" s="28">
        <v>152</v>
      </c>
      <c r="B447" s="26"/>
      <c r="C447" s="26" t="s">
        <v>161</v>
      </c>
      <c r="D447" s="26" t="s">
        <v>333</v>
      </c>
      <c r="E447" s="27">
        <v>631.7316415568259</v>
      </c>
      <c r="F447" s="27">
        <v>38.83044664269663</v>
      </c>
      <c r="G447" s="27">
        <v>0</v>
      </c>
      <c r="H447" s="27">
        <v>2923.3927215785834</v>
      </c>
      <c r="I447" s="27">
        <v>3593.954809778106</v>
      </c>
      <c r="J447" s="27">
        <v>179.6977404889052</v>
      </c>
      <c r="K447" s="27">
        <v>3414.257069289201</v>
      </c>
    </row>
    <row r="448" spans="1:11" ht="15" customHeight="1">
      <c r="A448" s="28"/>
      <c r="B448" s="26"/>
      <c r="C448" s="26"/>
      <c r="D448" s="26" t="s">
        <v>332</v>
      </c>
      <c r="E448" s="27">
        <v>11090.05434952859</v>
      </c>
      <c r="F448" s="27">
        <v>696.9124814293626</v>
      </c>
      <c r="G448" s="27">
        <v>439.5467691</v>
      </c>
      <c r="H448" s="27">
        <v>2903.1150752725534</v>
      </c>
      <c r="I448" s="27">
        <v>15129.628675330505</v>
      </c>
      <c r="J448" s="27">
        <v>756.4814337665254</v>
      </c>
      <c r="K448" s="27">
        <v>14373.14724156398</v>
      </c>
    </row>
    <row r="449" spans="1:11" ht="15" customHeight="1">
      <c r="A449" s="28"/>
      <c r="B449" s="26"/>
      <c r="C449" s="26"/>
      <c r="D449" s="26" t="s">
        <v>342</v>
      </c>
      <c r="E449" s="27">
        <f>SUM(E447:E448)</f>
        <v>11721.785991085415</v>
      </c>
      <c r="F449" s="27">
        <f aca="true" t="shared" si="158" ref="F449:K449">SUM(F447:F448)</f>
        <v>735.7429280720593</v>
      </c>
      <c r="G449" s="27">
        <f t="shared" si="158"/>
        <v>439.5467691</v>
      </c>
      <c r="H449" s="27">
        <f t="shared" si="158"/>
        <v>5826.507796851137</v>
      </c>
      <c r="I449" s="27">
        <f t="shared" si="158"/>
        <v>18723.58348510861</v>
      </c>
      <c r="J449" s="27">
        <f t="shared" si="158"/>
        <v>936.1791742554306</v>
      </c>
      <c r="K449" s="27">
        <f t="shared" si="158"/>
        <v>17787.40431085318</v>
      </c>
    </row>
    <row r="450" spans="1:11" ht="15" customHeight="1">
      <c r="A450" s="28">
        <v>153</v>
      </c>
      <c r="B450" s="26"/>
      <c r="C450" s="26" t="s">
        <v>162</v>
      </c>
      <c r="D450" s="26" t="s">
        <v>333</v>
      </c>
      <c r="E450" s="27">
        <v>173.65479525994726</v>
      </c>
      <c r="F450" s="27">
        <v>174.14503796769148</v>
      </c>
      <c r="G450" s="27">
        <v>21.8143254</v>
      </c>
      <c r="H450" s="27">
        <v>2699.4622071094277</v>
      </c>
      <c r="I450" s="27">
        <v>3069.076365737066</v>
      </c>
      <c r="J450" s="27">
        <v>206.91675135281326</v>
      </c>
      <c r="K450" s="27">
        <v>2862.159614384253</v>
      </c>
    </row>
    <row r="451" spans="1:11" ht="15" customHeight="1">
      <c r="A451" s="28"/>
      <c r="B451" s="26"/>
      <c r="C451" s="26"/>
      <c r="D451" s="26" t="s">
        <v>332</v>
      </c>
      <c r="E451" s="27">
        <v>2522.4973080563186</v>
      </c>
      <c r="F451" s="27">
        <v>366.99056731508955</v>
      </c>
      <c r="G451" s="27">
        <v>327.7371099</v>
      </c>
      <c r="H451" s="27">
        <v>724.8819022548503</v>
      </c>
      <c r="I451" s="27">
        <v>3942.106887526259</v>
      </c>
      <c r="J451" s="27">
        <v>221.17759437631295</v>
      </c>
      <c r="K451" s="27">
        <v>3720.9292931499463</v>
      </c>
    </row>
    <row r="452" spans="1:11" ht="15" customHeight="1">
      <c r="A452" s="28"/>
      <c r="B452" s="26"/>
      <c r="C452" s="26"/>
      <c r="D452" s="26" t="s">
        <v>342</v>
      </c>
      <c r="E452" s="27">
        <f>SUM(E450:E451)</f>
        <v>2696.1521033162658</v>
      </c>
      <c r="F452" s="27">
        <f aca="true" t="shared" si="159" ref="F452:K452">SUM(F450:F451)</f>
        <v>541.1356052827811</v>
      </c>
      <c r="G452" s="27">
        <f t="shared" si="159"/>
        <v>349.5514353</v>
      </c>
      <c r="H452" s="27">
        <f t="shared" si="159"/>
        <v>3424.3441093642778</v>
      </c>
      <c r="I452" s="27">
        <f t="shared" si="159"/>
        <v>7011.183253263325</v>
      </c>
      <c r="J452" s="27">
        <f t="shared" si="159"/>
        <v>428.0943457291262</v>
      </c>
      <c r="K452" s="27">
        <f t="shared" si="159"/>
        <v>6583.088907534199</v>
      </c>
    </row>
    <row r="453" spans="1:11" ht="15" customHeight="1">
      <c r="A453" s="28">
        <v>154</v>
      </c>
      <c r="B453" s="26"/>
      <c r="C453" s="26" t="s">
        <v>163</v>
      </c>
      <c r="D453" s="26" t="s">
        <v>333</v>
      </c>
      <c r="E453" s="27">
        <v>2854.207540307123</v>
      </c>
      <c r="F453" s="27">
        <v>402.3917969912609</v>
      </c>
      <c r="G453" s="27">
        <v>350.96265000000005</v>
      </c>
      <c r="H453" s="27">
        <v>3775.068258702852</v>
      </c>
      <c r="I453" s="27">
        <v>7382.630246001236</v>
      </c>
      <c r="J453" s="27">
        <v>369.1315123000623</v>
      </c>
      <c r="K453" s="27">
        <v>7013.4987337011735</v>
      </c>
    </row>
    <row r="454" spans="1:11" ht="15" customHeight="1">
      <c r="A454" s="28"/>
      <c r="B454" s="26"/>
      <c r="C454" s="26"/>
      <c r="D454" s="26" t="s">
        <v>332</v>
      </c>
      <c r="E454" s="27">
        <v>6012.803274335132</v>
      </c>
      <c r="F454" s="27">
        <v>2629.4892943625186</v>
      </c>
      <c r="G454" s="27">
        <v>973.70985</v>
      </c>
      <c r="H454" s="27">
        <v>3111.7474622790637</v>
      </c>
      <c r="I454" s="27">
        <v>12727.749880976715</v>
      </c>
      <c r="J454" s="27">
        <v>636.3874940488357</v>
      </c>
      <c r="K454" s="27">
        <v>12091.36238692788</v>
      </c>
    </row>
    <row r="455" spans="1:11" ht="15" customHeight="1">
      <c r="A455" s="28"/>
      <c r="B455" s="26"/>
      <c r="C455" s="26"/>
      <c r="D455" s="26" t="s">
        <v>342</v>
      </c>
      <c r="E455" s="27">
        <f>SUM(E453:E454)</f>
        <v>8867.010814642255</v>
      </c>
      <c r="F455" s="27">
        <f aca="true" t="shared" si="160" ref="F455:K455">SUM(F453:F454)</f>
        <v>3031.8810913537795</v>
      </c>
      <c r="G455" s="27">
        <f t="shared" si="160"/>
        <v>1324.6725000000001</v>
      </c>
      <c r="H455" s="27">
        <f t="shared" si="160"/>
        <v>6886.815720981916</v>
      </c>
      <c r="I455" s="27">
        <f t="shared" si="160"/>
        <v>20110.38012697795</v>
      </c>
      <c r="J455" s="27">
        <f t="shared" si="160"/>
        <v>1005.5190063488981</v>
      </c>
      <c r="K455" s="27">
        <f t="shared" si="160"/>
        <v>19104.86112062905</v>
      </c>
    </row>
    <row r="456" spans="1:11" ht="15" customHeight="1">
      <c r="A456" s="28">
        <v>155</v>
      </c>
      <c r="B456" s="26"/>
      <c r="C456" s="26" t="s">
        <v>164</v>
      </c>
      <c r="D456" s="26" t="s">
        <v>333</v>
      </c>
      <c r="E456" s="27">
        <v>739.2132608487001</v>
      </c>
      <c r="F456" s="27">
        <v>607.7230034444063</v>
      </c>
      <c r="G456" s="27">
        <v>12.951000000000002</v>
      </c>
      <c r="H456" s="27">
        <v>2246.2502327930933</v>
      </c>
      <c r="I456" s="27">
        <v>3606.1374970862</v>
      </c>
      <c r="J456" s="27">
        <v>240.84240815118432</v>
      </c>
      <c r="K456" s="27">
        <v>3365.2950889350154</v>
      </c>
    </row>
    <row r="457" spans="1:11" ht="15" customHeight="1">
      <c r="A457" s="28"/>
      <c r="B457" s="26"/>
      <c r="C457" s="26"/>
      <c r="D457" s="26" t="s">
        <v>332</v>
      </c>
      <c r="E457" s="27">
        <v>10540.68648</v>
      </c>
      <c r="F457" s="27">
        <v>1031.834537052123</v>
      </c>
      <c r="G457" s="27">
        <v>50.7333</v>
      </c>
      <c r="H457" s="27">
        <v>2494.998953809087</v>
      </c>
      <c r="I457" s="27">
        <v>14118.25327086121</v>
      </c>
      <c r="J457" s="27">
        <v>705.9126635430605</v>
      </c>
      <c r="K457" s="27">
        <v>13412.34060731815</v>
      </c>
    </row>
    <row r="458" spans="1:11" ht="15" customHeight="1">
      <c r="A458" s="28"/>
      <c r="B458" s="26"/>
      <c r="C458" s="26"/>
      <c r="D458" s="26" t="s">
        <v>342</v>
      </c>
      <c r="E458" s="27">
        <f>SUM(E456:E457)</f>
        <v>11279.899740848701</v>
      </c>
      <c r="F458" s="27">
        <f aca="true" t="shared" si="161" ref="F458:K458">SUM(F456:F457)</f>
        <v>1639.5575404965293</v>
      </c>
      <c r="G458" s="27">
        <f t="shared" si="161"/>
        <v>63.6843</v>
      </c>
      <c r="H458" s="27">
        <f t="shared" si="161"/>
        <v>4741.249186602181</v>
      </c>
      <c r="I458" s="27">
        <f t="shared" si="161"/>
        <v>17724.39076794741</v>
      </c>
      <c r="J458" s="27">
        <f t="shared" si="161"/>
        <v>946.7550716942449</v>
      </c>
      <c r="K458" s="27">
        <f t="shared" si="161"/>
        <v>16777.635696253164</v>
      </c>
    </row>
    <row r="459" spans="1:11" ht="15" customHeight="1">
      <c r="A459" s="28">
        <v>156</v>
      </c>
      <c r="B459" s="26"/>
      <c r="C459" s="26" t="s">
        <v>165</v>
      </c>
      <c r="D459" s="26" t="s">
        <v>333</v>
      </c>
      <c r="E459" s="27">
        <v>221.98536</v>
      </c>
      <c r="F459" s="27">
        <v>120.23021063981626</v>
      </c>
      <c r="G459" s="27">
        <v>0</v>
      </c>
      <c r="H459" s="27">
        <v>751.0271807569975</v>
      </c>
      <c r="I459" s="27">
        <v>1093.2427513968137</v>
      </c>
      <c r="J459" s="27">
        <v>54.66213756984067</v>
      </c>
      <c r="K459" s="27">
        <v>1038.580613826973</v>
      </c>
    </row>
    <row r="460" spans="1:11" ht="15" customHeight="1">
      <c r="A460" s="28"/>
      <c r="B460" s="26"/>
      <c r="C460" s="26"/>
      <c r="D460" s="26" t="s">
        <v>332</v>
      </c>
      <c r="E460" s="27">
        <v>3895.710672</v>
      </c>
      <c r="F460" s="27">
        <v>298.3115047568555</v>
      </c>
      <c r="G460" s="27">
        <v>0</v>
      </c>
      <c r="H460" s="27">
        <v>835.8741438938126</v>
      </c>
      <c r="I460" s="27">
        <v>5029.896320650668</v>
      </c>
      <c r="J460" s="27">
        <v>251.4948160325334</v>
      </c>
      <c r="K460" s="27">
        <v>4778.401504618135</v>
      </c>
    </row>
    <row r="461" spans="1:11" ht="15" customHeight="1">
      <c r="A461" s="28"/>
      <c r="B461" s="26"/>
      <c r="C461" s="26"/>
      <c r="D461" s="26" t="s">
        <v>342</v>
      </c>
      <c r="E461" s="27">
        <f>SUM(E459:E460)</f>
        <v>4117.696032</v>
      </c>
      <c r="F461" s="27">
        <f aca="true" t="shared" si="162" ref="F461:K461">SUM(F459:F460)</f>
        <v>418.5417153966718</v>
      </c>
      <c r="G461" s="27">
        <f t="shared" si="162"/>
        <v>0</v>
      </c>
      <c r="H461" s="27">
        <f t="shared" si="162"/>
        <v>1586.9013246508102</v>
      </c>
      <c r="I461" s="27">
        <f t="shared" si="162"/>
        <v>6123.139072047481</v>
      </c>
      <c r="J461" s="27">
        <f t="shared" si="162"/>
        <v>306.1569536023741</v>
      </c>
      <c r="K461" s="27">
        <f t="shared" si="162"/>
        <v>5816.9821184451075</v>
      </c>
    </row>
    <row r="462" spans="1:11" ht="15" customHeight="1">
      <c r="A462" s="28">
        <v>157</v>
      </c>
      <c r="B462" s="26"/>
      <c r="C462" s="26" t="s">
        <v>166</v>
      </c>
      <c r="D462" s="26" t="s">
        <v>333</v>
      </c>
      <c r="E462" s="27">
        <v>2119.6087482854664</v>
      </c>
      <c r="F462" s="27">
        <v>277.5356030087391</v>
      </c>
      <c r="G462" s="27">
        <v>0</v>
      </c>
      <c r="H462" s="27">
        <v>1663.8470545713508</v>
      </c>
      <c r="I462" s="27">
        <v>4060.9914058655563</v>
      </c>
      <c r="J462" s="27">
        <v>229.61832039223123</v>
      </c>
      <c r="K462" s="27">
        <v>3831.373085473325</v>
      </c>
    </row>
    <row r="463" spans="1:11" ht="15" customHeight="1">
      <c r="A463" s="28"/>
      <c r="B463" s="26"/>
      <c r="C463" s="26"/>
      <c r="D463" s="26" t="s">
        <v>332</v>
      </c>
      <c r="E463" s="27">
        <v>6245.901049583174</v>
      </c>
      <c r="F463" s="27">
        <v>550.1527286346785</v>
      </c>
      <c r="G463" s="27">
        <v>0</v>
      </c>
      <c r="H463" s="27">
        <v>2023.191339453698</v>
      </c>
      <c r="I463" s="27">
        <v>8819.245117671551</v>
      </c>
      <c r="J463" s="27">
        <v>440.96225588357777</v>
      </c>
      <c r="K463" s="27">
        <v>8378.282861787973</v>
      </c>
    </row>
    <row r="464" spans="1:11" ht="15" customHeight="1">
      <c r="A464" s="28"/>
      <c r="B464" s="26"/>
      <c r="C464" s="26"/>
      <c r="D464" s="26" t="s">
        <v>342</v>
      </c>
      <c r="E464" s="27">
        <f>SUM(E462:E463)</f>
        <v>8365.50979786864</v>
      </c>
      <c r="F464" s="27">
        <f aca="true" t="shared" si="163" ref="F464:K464">SUM(F462:F463)</f>
        <v>827.6883316434175</v>
      </c>
      <c r="G464" s="27">
        <f t="shared" si="163"/>
        <v>0</v>
      </c>
      <c r="H464" s="27">
        <f t="shared" si="163"/>
        <v>3687.0383940250485</v>
      </c>
      <c r="I464" s="27">
        <f t="shared" si="163"/>
        <v>12880.236523537107</v>
      </c>
      <c r="J464" s="27">
        <f t="shared" si="163"/>
        <v>670.580576275809</v>
      </c>
      <c r="K464" s="27">
        <f t="shared" si="163"/>
        <v>12209.655947261297</v>
      </c>
    </row>
    <row r="465" spans="1:11" ht="15" customHeight="1">
      <c r="A465" s="28"/>
      <c r="B465" s="26"/>
      <c r="C465" s="40" t="s">
        <v>379</v>
      </c>
      <c r="D465" s="40" t="s">
        <v>333</v>
      </c>
      <c r="E465" s="41">
        <f>E441+E444+E447+E450+E453+E456+E459+E462</f>
        <v>10380.357109134748</v>
      </c>
      <c r="F465" s="41">
        <f aca="true" t="shared" si="164" ref="F465:K465">F441+F444+F447+F450+F453+F456+F459+F462</f>
        <v>1848.788988</v>
      </c>
      <c r="G465" s="41">
        <f t="shared" si="164"/>
        <v>511.9562919000001</v>
      </c>
      <c r="H465" s="41">
        <f t="shared" si="164"/>
        <v>23963.789521245173</v>
      </c>
      <c r="I465" s="41">
        <f t="shared" si="164"/>
        <v>36704.89191027992</v>
      </c>
      <c r="J465" s="41">
        <f t="shared" si="164"/>
        <v>1975.811811975784</v>
      </c>
      <c r="K465" s="41">
        <f t="shared" si="164"/>
        <v>34729.08009830413</v>
      </c>
    </row>
    <row r="466" spans="1:11" ht="15" customHeight="1">
      <c r="A466" s="28"/>
      <c r="B466" s="26"/>
      <c r="C466" s="40"/>
      <c r="D466" s="40" t="s">
        <v>332</v>
      </c>
      <c r="E466" s="41">
        <f aca="true" t="shared" si="165" ref="E466:K466">E442+E445+E448+E451+E454+E457+E460+E463</f>
        <v>58251.33827190404</v>
      </c>
      <c r="F466" s="41">
        <f t="shared" si="165"/>
        <v>6583.932068</v>
      </c>
      <c r="G466" s="41">
        <f t="shared" si="165"/>
        <v>2667.7661849999995</v>
      </c>
      <c r="H466" s="41">
        <f t="shared" si="165"/>
        <v>16617.2760884</v>
      </c>
      <c r="I466" s="41">
        <f t="shared" si="165"/>
        <v>84120.31261330404</v>
      </c>
      <c r="J466" s="41">
        <f t="shared" si="165"/>
        <v>4230.087880665203</v>
      </c>
      <c r="K466" s="41">
        <f t="shared" si="165"/>
        <v>79890.22473263883</v>
      </c>
    </row>
    <row r="467" spans="1:11" ht="15" customHeight="1">
      <c r="A467" s="28"/>
      <c r="B467" s="26"/>
      <c r="C467" s="40"/>
      <c r="D467" s="40" t="s">
        <v>342</v>
      </c>
      <c r="E467" s="41">
        <f aca="true" t="shared" si="166" ref="E467:K467">SUM(E465:E466)</f>
        <v>68631.6953810388</v>
      </c>
      <c r="F467" s="41">
        <f t="shared" si="166"/>
        <v>8432.721056</v>
      </c>
      <c r="G467" s="41">
        <f t="shared" si="166"/>
        <v>3179.7224768999995</v>
      </c>
      <c r="H467" s="41">
        <f t="shared" si="166"/>
        <v>40581.06560964517</v>
      </c>
      <c r="I467" s="41">
        <f t="shared" si="166"/>
        <v>120825.20452358396</v>
      </c>
      <c r="J467" s="41">
        <f t="shared" si="166"/>
        <v>6205.899692640986</v>
      </c>
      <c r="K467" s="41">
        <f t="shared" si="166"/>
        <v>114619.30483094297</v>
      </c>
    </row>
    <row r="468" spans="1:11" ht="15" customHeight="1">
      <c r="A468" s="28"/>
      <c r="B468" s="26"/>
      <c r="C468" s="26"/>
      <c r="D468" s="26"/>
      <c r="E468" s="27"/>
      <c r="F468" s="27"/>
      <c r="G468" s="27"/>
      <c r="H468" s="27"/>
      <c r="I468" s="27"/>
      <c r="J468" s="27"/>
      <c r="K468" s="27"/>
    </row>
    <row r="469" spans="1:11" ht="15" customHeight="1">
      <c r="A469" s="28">
        <v>158</v>
      </c>
      <c r="B469" s="26" t="s">
        <v>167</v>
      </c>
      <c r="C469" s="26" t="s">
        <v>167</v>
      </c>
      <c r="D469" s="26" t="s">
        <v>333</v>
      </c>
      <c r="E469" s="27">
        <v>200.808</v>
      </c>
      <c r="F469" s="27">
        <v>116.88868000000001</v>
      </c>
      <c r="G469" s="27">
        <v>0</v>
      </c>
      <c r="H469" s="27">
        <v>974.0775107804172</v>
      </c>
      <c r="I469" s="27">
        <v>1291.7741907804173</v>
      </c>
      <c r="J469" s="27">
        <v>64.5887095390209</v>
      </c>
      <c r="K469" s="27">
        <v>1227.1854812413962</v>
      </c>
    </row>
    <row r="470" spans="1:11" ht="15" customHeight="1">
      <c r="A470" s="28"/>
      <c r="B470" s="26"/>
      <c r="C470" s="26"/>
      <c r="D470" s="26" t="s">
        <v>332</v>
      </c>
      <c r="E470" s="27">
        <v>10813.934797481299</v>
      </c>
      <c r="F470" s="27">
        <v>295.68018115813925</v>
      </c>
      <c r="G470" s="27">
        <v>0</v>
      </c>
      <c r="H470" s="27">
        <v>1630.6233587255454</v>
      </c>
      <c r="I470" s="27">
        <v>12740.238337364983</v>
      </c>
      <c r="J470" s="27">
        <v>637.0119168682492</v>
      </c>
      <c r="K470" s="27">
        <v>12103.226420496734</v>
      </c>
    </row>
    <row r="471" spans="1:11" ht="15" customHeight="1">
      <c r="A471" s="28"/>
      <c r="B471" s="26"/>
      <c r="C471" s="26"/>
      <c r="D471" s="26" t="s">
        <v>342</v>
      </c>
      <c r="E471" s="27">
        <f>SUM(E469:E470)</f>
        <v>11014.7427974813</v>
      </c>
      <c r="F471" s="27">
        <f aca="true" t="shared" si="167" ref="F471:K471">SUM(F469:F470)</f>
        <v>412.56886115813927</v>
      </c>
      <c r="G471" s="27">
        <f t="shared" si="167"/>
        <v>0</v>
      </c>
      <c r="H471" s="27">
        <f t="shared" si="167"/>
        <v>2604.7008695059626</v>
      </c>
      <c r="I471" s="27">
        <f t="shared" si="167"/>
        <v>14032.0125281454</v>
      </c>
      <c r="J471" s="27">
        <f t="shared" si="167"/>
        <v>701.60062640727</v>
      </c>
      <c r="K471" s="27">
        <f t="shared" si="167"/>
        <v>13330.41190173813</v>
      </c>
    </row>
    <row r="472" spans="1:11" ht="15" customHeight="1">
      <c r="A472" s="28">
        <v>159</v>
      </c>
      <c r="B472" s="26"/>
      <c r="C472" s="26" t="s">
        <v>168</v>
      </c>
      <c r="D472" s="26" t="s">
        <v>333</v>
      </c>
      <c r="E472" s="27">
        <v>315.6636657523677</v>
      </c>
      <c r="F472" s="27">
        <v>116.17642958853445</v>
      </c>
      <c r="G472" s="27">
        <v>0</v>
      </c>
      <c r="H472" s="27">
        <v>604.0678713474277</v>
      </c>
      <c r="I472" s="27">
        <v>1035.90796668833</v>
      </c>
      <c r="J472" s="27">
        <v>51.795398334416525</v>
      </c>
      <c r="K472" s="27">
        <v>984.1125683539134</v>
      </c>
    </row>
    <row r="473" spans="1:11" ht="15" customHeight="1">
      <c r="A473" s="28"/>
      <c r="B473" s="26"/>
      <c r="C473" s="26"/>
      <c r="D473" s="26" t="s">
        <v>332</v>
      </c>
      <c r="E473" s="27">
        <v>10795.600439131615</v>
      </c>
      <c r="F473" s="27">
        <v>726.2368446547639</v>
      </c>
      <c r="G473" s="27">
        <v>36.882</v>
      </c>
      <c r="H473" s="27">
        <v>2686.1948546028366</v>
      </c>
      <c r="I473" s="27">
        <v>14244.914138389215</v>
      </c>
      <c r="J473" s="27">
        <v>712.2457069194606</v>
      </c>
      <c r="K473" s="27">
        <v>13532.668431469754</v>
      </c>
    </row>
    <row r="474" spans="1:11" ht="15" customHeight="1">
      <c r="A474" s="28"/>
      <c r="B474" s="26"/>
      <c r="C474" s="26"/>
      <c r="D474" s="26" t="s">
        <v>342</v>
      </c>
      <c r="E474" s="27">
        <f>SUM(E472:E473)</f>
        <v>11111.264104883983</v>
      </c>
      <c r="F474" s="27">
        <f aca="true" t="shared" si="168" ref="F474:K474">SUM(F472:F473)</f>
        <v>842.4132742432984</v>
      </c>
      <c r="G474" s="27">
        <f t="shared" si="168"/>
        <v>36.882</v>
      </c>
      <c r="H474" s="27">
        <f t="shared" si="168"/>
        <v>3290.262725950264</v>
      </c>
      <c r="I474" s="27">
        <f t="shared" si="168"/>
        <v>15280.822105077545</v>
      </c>
      <c r="J474" s="27">
        <f t="shared" si="168"/>
        <v>764.0411052538772</v>
      </c>
      <c r="K474" s="27">
        <f t="shared" si="168"/>
        <v>14516.780999823668</v>
      </c>
    </row>
    <row r="475" spans="1:11" ht="15" customHeight="1">
      <c r="A475" s="28">
        <v>160</v>
      </c>
      <c r="B475" s="26"/>
      <c r="C475" s="26" t="s">
        <v>169</v>
      </c>
      <c r="D475" s="26" t="s">
        <v>333</v>
      </c>
      <c r="E475" s="27">
        <v>256.4056178970553</v>
      </c>
      <c r="F475" s="27">
        <v>35.54158041146556</v>
      </c>
      <c r="G475" s="27">
        <v>26.703</v>
      </c>
      <c r="H475" s="27">
        <v>449.22260300520736</v>
      </c>
      <c r="I475" s="27">
        <v>767.8728013137282</v>
      </c>
      <c r="J475" s="27">
        <v>38.393640065686434</v>
      </c>
      <c r="K475" s="27">
        <v>729.4791612480418</v>
      </c>
    </row>
    <row r="476" spans="1:11" ht="15" customHeight="1">
      <c r="A476" s="28"/>
      <c r="B476" s="26"/>
      <c r="C476" s="26"/>
      <c r="D476" s="26" t="s">
        <v>332</v>
      </c>
      <c r="E476" s="27">
        <v>6424.930057793711</v>
      </c>
      <c r="F476" s="27">
        <v>193.6213784847134</v>
      </c>
      <c r="G476" s="27">
        <v>735.4935</v>
      </c>
      <c r="H476" s="27">
        <v>1158.1104422676162</v>
      </c>
      <c r="I476" s="27">
        <v>8512.15537854604</v>
      </c>
      <c r="J476" s="27">
        <v>425.6077689273022</v>
      </c>
      <c r="K476" s="27">
        <v>8086.547609618738</v>
      </c>
    </row>
    <row r="477" spans="1:11" ht="15" customHeight="1">
      <c r="A477" s="28"/>
      <c r="B477" s="26"/>
      <c r="C477" s="26"/>
      <c r="D477" s="26" t="s">
        <v>342</v>
      </c>
      <c r="E477" s="27">
        <f>SUM(E475:E476)</f>
        <v>6681.335675690766</v>
      </c>
      <c r="F477" s="27">
        <f aca="true" t="shared" si="169" ref="F477:K477">SUM(F475:F476)</f>
        <v>229.16295889617896</v>
      </c>
      <c r="G477" s="27">
        <f t="shared" si="169"/>
        <v>762.1965</v>
      </c>
      <c r="H477" s="27">
        <f t="shared" si="169"/>
        <v>1607.3330452728237</v>
      </c>
      <c r="I477" s="27">
        <f t="shared" si="169"/>
        <v>9280.028179859768</v>
      </c>
      <c r="J477" s="27">
        <f t="shared" si="169"/>
        <v>464.0014089929886</v>
      </c>
      <c r="K477" s="27">
        <f t="shared" si="169"/>
        <v>8816.02677086678</v>
      </c>
    </row>
    <row r="478" spans="1:11" ht="15" customHeight="1">
      <c r="A478" s="28">
        <v>161</v>
      </c>
      <c r="B478" s="26"/>
      <c r="C478" s="26" t="s">
        <v>170</v>
      </c>
      <c r="D478" s="26" t="s">
        <v>333</v>
      </c>
      <c r="E478" s="27">
        <v>785.4552</v>
      </c>
      <c r="F478" s="27">
        <v>132.5983322315186</v>
      </c>
      <c r="G478" s="27">
        <v>0</v>
      </c>
      <c r="H478" s="27">
        <v>5028.5485767547525</v>
      </c>
      <c r="I478" s="27">
        <v>5946.602108986272</v>
      </c>
      <c r="J478" s="27">
        <v>297.3301054493134</v>
      </c>
      <c r="K478" s="27">
        <v>5649.272003536958</v>
      </c>
    </row>
    <row r="479" spans="1:11" ht="15" customHeight="1">
      <c r="A479" s="28"/>
      <c r="B479" s="26"/>
      <c r="C479" s="26"/>
      <c r="D479" s="26" t="s">
        <v>332</v>
      </c>
      <c r="E479" s="27">
        <v>4635.487057826142</v>
      </c>
      <c r="F479" s="27">
        <v>263.292101438361</v>
      </c>
      <c r="G479" s="27">
        <v>0</v>
      </c>
      <c r="H479" s="27">
        <v>1181.2068702789034</v>
      </c>
      <c r="I479" s="27">
        <v>6079.986029543406</v>
      </c>
      <c r="J479" s="27">
        <v>303.9993014771703</v>
      </c>
      <c r="K479" s="27">
        <v>5775.9867280662365</v>
      </c>
    </row>
    <row r="480" spans="1:11" ht="15" customHeight="1">
      <c r="A480" s="28"/>
      <c r="B480" s="26"/>
      <c r="C480" s="26"/>
      <c r="D480" s="26" t="s">
        <v>342</v>
      </c>
      <c r="E480" s="27">
        <f>SUM(E478:E479)</f>
        <v>5420.942257826142</v>
      </c>
      <c r="F480" s="27">
        <f aca="true" t="shared" si="170" ref="F480:K480">SUM(F478:F479)</f>
        <v>395.8904336698796</v>
      </c>
      <c r="G480" s="27">
        <f t="shared" si="170"/>
        <v>0</v>
      </c>
      <c r="H480" s="27">
        <f t="shared" si="170"/>
        <v>6209.755447033656</v>
      </c>
      <c r="I480" s="27">
        <f t="shared" si="170"/>
        <v>12026.588138529678</v>
      </c>
      <c r="J480" s="27">
        <f t="shared" si="170"/>
        <v>601.3294069264837</v>
      </c>
      <c r="K480" s="27">
        <f t="shared" si="170"/>
        <v>11425.258731603195</v>
      </c>
    </row>
    <row r="481" spans="1:11" ht="15" customHeight="1">
      <c r="A481" s="28">
        <v>162</v>
      </c>
      <c r="B481" s="26"/>
      <c r="C481" s="26" t="s">
        <v>171</v>
      </c>
      <c r="D481" s="26" t="s">
        <v>333</v>
      </c>
      <c r="E481" s="27">
        <v>399.01248</v>
      </c>
      <c r="F481" s="27">
        <v>42.7282736</v>
      </c>
      <c r="G481" s="27">
        <v>0</v>
      </c>
      <c r="H481" s="27">
        <v>2991.1416867307607</v>
      </c>
      <c r="I481" s="27">
        <v>3432.882440330761</v>
      </c>
      <c r="J481" s="27">
        <v>171.64412201653786</v>
      </c>
      <c r="K481" s="27">
        <v>3261.238318314223</v>
      </c>
    </row>
    <row r="482" spans="1:11" ht="15" customHeight="1">
      <c r="A482" s="28"/>
      <c r="B482" s="26"/>
      <c r="C482" s="26"/>
      <c r="D482" s="26" t="s">
        <v>332</v>
      </c>
      <c r="E482" s="27">
        <v>8200.347540387844</v>
      </c>
      <c r="F482" s="27">
        <v>65.70411339421614</v>
      </c>
      <c r="G482" s="27">
        <v>0</v>
      </c>
      <c r="H482" s="27">
        <v>1063.2045483011796</v>
      </c>
      <c r="I482" s="27">
        <v>9329.25620208324</v>
      </c>
      <c r="J482" s="27">
        <v>466.4628101041619</v>
      </c>
      <c r="K482" s="27">
        <v>8862.793391979078</v>
      </c>
    </row>
    <row r="483" spans="1:11" ht="15" customHeight="1">
      <c r="A483" s="28"/>
      <c r="B483" s="26"/>
      <c r="C483" s="26"/>
      <c r="D483" s="26" t="s">
        <v>342</v>
      </c>
      <c r="E483" s="27">
        <f>SUM(E481:E482)</f>
        <v>8599.360020387843</v>
      </c>
      <c r="F483" s="27">
        <f aca="true" t="shared" si="171" ref="F483:K483">SUM(F481:F482)</f>
        <v>108.43238699421613</v>
      </c>
      <c r="G483" s="27">
        <f t="shared" si="171"/>
        <v>0</v>
      </c>
      <c r="H483" s="27">
        <f t="shared" si="171"/>
        <v>4054.3462350319405</v>
      </c>
      <c r="I483" s="27">
        <f t="shared" si="171"/>
        <v>12762.138642414</v>
      </c>
      <c r="J483" s="27">
        <f t="shared" si="171"/>
        <v>638.1069321206998</v>
      </c>
      <c r="K483" s="27">
        <f t="shared" si="171"/>
        <v>12124.0317102933</v>
      </c>
    </row>
    <row r="484" spans="1:11" ht="15" customHeight="1">
      <c r="A484" s="28">
        <v>163</v>
      </c>
      <c r="B484" s="26"/>
      <c r="C484" s="26" t="s">
        <v>172</v>
      </c>
      <c r="D484" s="26" t="s">
        <v>333</v>
      </c>
      <c r="E484" s="27">
        <v>135.10448639999998</v>
      </c>
      <c r="F484" s="27">
        <v>54.9536064</v>
      </c>
      <c r="G484" s="27">
        <v>0</v>
      </c>
      <c r="H484" s="27">
        <v>568.3709072775903</v>
      </c>
      <c r="I484" s="27">
        <v>758.4290000775902</v>
      </c>
      <c r="J484" s="27">
        <v>37.921450003879485</v>
      </c>
      <c r="K484" s="27">
        <v>720.5075500737107</v>
      </c>
    </row>
    <row r="485" spans="1:11" ht="15" customHeight="1">
      <c r="A485" s="28"/>
      <c r="B485" s="26"/>
      <c r="C485" s="26"/>
      <c r="D485" s="26" t="s">
        <v>332</v>
      </c>
      <c r="E485" s="27">
        <v>7345.195891776074</v>
      </c>
      <c r="F485" s="27">
        <v>136.63459353113473</v>
      </c>
      <c r="G485" s="27">
        <v>0</v>
      </c>
      <c r="H485" s="27">
        <v>982.6751161877995</v>
      </c>
      <c r="I485" s="27">
        <v>8464.505601495008</v>
      </c>
      <c r="J485" s="27">
        <v>423.22528007475023</v>
      </c>
      <c r="K485" s="27">
        <v>8041.280321420258</v>
      </c>
    </row>
    <row r="486" spans="1:11" ht="15" customHeight="1">
      <c r="A486" s="28"/>
      <c r="B486" s="26"/>
      <c r="C486" s="26"/>
      <c r="D486" s="26" t="s">
        <v>342</v>
      </c>
      <c r="E486" s="27">
        <f>SUM(E484:E485)</f>
        <v>7480.3003781760735</v>
      </c>
      <c r="F486" s="27">
        <f aca="true" t="shared" si="172" ref="F486:K486">SUM(F484:F485)</f>
        <v>191.58819993113474</v>
      </c>
      <c r="G486" s="27">
        <f t="shared" si="172"/>
        <v>0</v>
      </c>
      <c r="H486" s="27">
        <f t="shared" si="172"/>
        <v>1551.0460234653897</v>
      </c>
      <c r="I486" s="27">
        <f t="shared" si="172"/>
        <v>9222.934601572599</v>
      </c>
      <c r="J486" s="27">
        <f t="shared" si="172"/>
        <v>461.14673007862973</v>
      </c>
      <c r="K486" s="27">
        <f t="shared" si="172"/>
        <v>8761.787871493969</v>
      </c>
    </row>
    <row r="487" spans="1:11" ht="15" customHeight="1">
      <c r="A487" s="28">
        <v>164</v>
      </c>
      <c r="B487" s="26"/>
      <c r="C487" s="26" t="s">
        <v>173</v>
      </c>
      <c r="D487" s="26" t="s">
        <v>333</v>
      </c>
      <c r="E487" s="27">
        <v>390.096</v>
      </c>
      <c r="F487" s="27">
        <v>136.85466</v>
      </c>
      <c r="G487" s="27">
        <v>0</v>
      </c>
      <c r="H487" s="27">
        <v>529.9249083948735</v>
      </c>
      <c r="I487" s="27">
        <v>1056.8755683948734</v>
      </c>
      <c r="J487" s="27">
        <v>69.3875517514625</v>
      </c>
      <c r="K487" s="27">
        <v>987.4880166434109</v>
      </c>
    </row>
    <row r="488" spans="1:11" ht="15" customHeight="1">
      <c r="A488" s="28"/>
      <c r="B488" s="26"/>
      <c r="C488" s="26"/>
      <c r="D488" s="26" t="s">
        <v>332</v>
      </c>
      <c r="E488" s="27">
        <v>3972.9361833907506</v>
      </c>
      <c r="F488" s="27">
        <v>138.6125023770326</v>
      </c>
      <c r="G488" s="27">
        <v>10.071</v>
      </c>
      <c r="H488" s="27">
        <v>810.7820922150228</v>
      </c>
      <c r="I488" s="27">
        <v>4932.401777982806</v>
      </c>
      <c r="J488" s="27">
        <v>246.62008889914026</v>
      </c>
      <c r="K488" s="27">
        <v>4685.781689083666</v>
      </c>
    </row>
    <row r="489" spans="1:11" ht="15" customHeight="1">
      <c r="A489" s="28"/>
      <c r="B489" s="26"/>
      <c r="C489" s="26"/>
      <c r="D489" s="26" t="s">
        <v>342</v>
      </c>
      <c r="E489" s="27">
        <f>SUM(E487:E488)</f>
        <v>4363.032183390751</v>
      </c>
      <c r="F489" s="27">
        <f aca="true" t="shared" si="173" ref="F489:K489">SUM(F487:F488)</f>
        <v>275.4671623770326</v>
      </c>
      <c r="G489" s="27">
        <f t="shared" si="173"/>
        <v>10.071</v>
      </c>
      <c r="H489" s="27">
        <f t="shared" si="173"/>
        <v>1340.707000609896</v>
      </c>
      <c r="I489" s="27">
        <f t="shared" si="173"/>
        <v>5989.277346377679</v>
      </c>
      <c r="J489" s="27">
        <f t="shared" si="173"/>
        <v>316.00764065060275</v>
      </c>
      <c r="K489" s="27">
        <f t="shared" si="173"/>
        <v>5673.269705727076</v>
      </c>
    </row>
    <row r="490" spans="1:11" ht="15" customHeight="1">
      <c r="A490" s="28">
        <v>165</v>
      </c>
      <c r="B490" s="26"/>
      <c r="C490" s="26" t="s">
        <v>174</v>
      </c>
      <c r="D490" s="26" t="s">
        <v>333</v>
      </c>
      <c r="E490" s="27">
        <v>1321.3362693816143</v>
      </c>
      <c r="F490" s="27">
        <v>54.937086968481374</v>
      </c>
      <c r="G490" s="27">
        <v>0</v>
      </c>
      <c r="H490" s="27">
        <v>9209.870332731856</v>
      </c>
      <c r="I490" s="27">
        <v>10586.143689081951</v>
      </c>
      <c r="J490" s="27">
        <v>538.8844659960816</v>
      </c>
      <c r="K490" s="27">
        <v>10047.25922308587</v>
      </c>
    </row>
    <row r="491" spans="1:11" ht="15" customHeight="1">
      <c r="A491" s="28"/>
      <c r="B491" s="26"/>
      <c r="C491" s="26"/>
      <c r="D491" s="26" t="s">
        <v>332</v>
      </c>
      <c r="E491" s="27">
        <v>6462.8767800000005</v>
      </c>
      <c r="F491" s="27">
        <v>89.662018561639</v>
      </c>
      <c r="G491" s="27">
        <v>0</v>
      </c>
      <c r="H491" s="27">
        <v>851.3157822210966</v>
      </c>
      <c r="I491" s="27">
        <v>7403.854580782737</v>
      </c>
      <c r="J491" s="27">
        <v>370.19272903913685</v>
      </c>
      <c r="K491" s="27">
        <v>7033.6618517436</v>
      </c>
    </row>
    <row r="492" spans="1:11" ht="15" customHeight="1">
      <c r="A492" s="28"/>
      <c r="B492" s="26"/>
      <c r="C492" s="26"/>
      <c r="D492" s="26" t="s">
        <v>342</v>
      </c>
      <c r="E492" s="27">
        <f>SUM(E490:E491)</f>
        <v>7784.213049381615</v>
      </c>
      <c r="F492" s="27">
        <f aca="true" t="shared" si="174" ref="F492:K492">SUM(F490:F491)</f>
        <v>144.59910553012037</v>
      </c>
      <c r="G492" s="27">
        <f t="shared" si="174"/>
        <v>0</v>
      </c>
      <c r="H492" s="27">
        <f t="shared" si="174"/>
        <v>10061.186114952952</v>
      </c>
      <c r="I492" s="27">
        <f t="shared" si="174"/>
        <v>17989.99826986469</v>
      </c>
      <c r="J492" s="27">
        <f t="shared" si="174"/>
        <v>909.0771950352184</v>
      </c>
      <c r="K492" s="27">
        <f t="shared" si="174"/>
        <v>17080.92107482947</v>
      </c>
    </row>
    <row r="493" spans="1:11" ht="15" customHeight="1">
      <c r="A493" s="28"/>
      <c r="B493" s="26"/>
      <c r="C493" s="40" t="s">
        <v>379</v>
      </c>
      <c r="D493" s="40" t="s">
        <v>333</v>
      </c>
      <c r="E493" s="41">
        <f>E469+E472+E475+E478+E481+E484+E487+E490</f>
        <v>3803.8817194310373</v>
      </c>
      <c r="F493" s="41">
        <f aca="true" t="shared" si="175" ref="F493:K493">F469+F472+F475+F478+F481+F484+F487+F490</f>
        <v>690.6786492</v>
      </c>
      <c r="G493" s="41">
        <f t="shared" si="175"/>
        <v>26.703</v>
      </c>
      <c r="H493" s="41">
        <f t="shared" si="175"/>
        <v>20355.22439702289</v>
      </c>
      <c r="I493" s="41">
        <f t="shared" si="175"/>
        <v>24876.487765653925</v>
      </c>
      <c r="J493" s="41">
        <f t="shared" si="175"/>
        <v>1269.9454431563988</v>
      </c>
      <c r="K493" s="41">
        <f t="shared" si="175"/>
        <v>23606.542322497524</v>
      </c>
    </row>
    <row r="494" spans="1:11" ht="15" customHeight="1">
      <c r="A494" s="28"/>
      <c r="B494" s="26"/>
      <c r="C494" s="40"/>
      <c r="D494" s="40" t="s">
        <v>332</v>
      </c>
      <c r="E494" s="41">
        <f aca="true" t="shared" si="176" ref="E494:K494">E470+E473+E476+E479+E482+E485+E488+E491</f>
        <v>58651.30874778743</v>
      </c>
      <c r="F494" s="41">
        <f t="shared" si="176"/>
        <v>1909.4437336</v>
      </c>
      <c r="G494" s="41">
        <f t="shared" si="176"/>
        <v>782.4465</v>
      </c>
      <c r="H494" s="41">
        <f t="shared" si="176"/>
        <v>10364.113064799998</v>
      </c>
      <c r="I494" s="41">
        <f t="shared" si="176"/>
        <v>71707.31204618744</v>
      </c>
      <c r="J494" s="41">
        <f t="shared" si="176"/>
        <v>3585.3656023093713</v>
      </c>
      <c r="K494" s="41">
        <f t="shared" si="176"/>
        <v>68121.94644387807</v>
      </c>
    </row>
    <row r="495" spans="1:11" ht="15" customHeight="1">
      <c r="A495" s="28"/>
      <c r="B495" s="26"/>
      <c r="C495" s="40"/>
      <c r="D495" s="40" t="s">
        <v>342</v>
      </c>
      <c r="E495" s="41">
        <f aca="true" t="shared" si="177" ref="E495:K495">SUM(E493:E494)</f>
        <v>62455.19046721847</v>
      </c>
      <c r="F495" s="41">
        <f t="shared" si="177"/>
        <v>2600.1223828</v>
      </c>
      <c r="G495" s="41">
        <f t="shared" si="177"/>
        <v>809.1495</v>
      </c>
      <c r="H495" s="41">
        <f t="shared" si="177"/>
        <v>30719.337461822885</v>
      </c>
      <c r="I495" s="41">
        <f t="shared" si="177"/>
        <v>96583.79981184137</v>
      </c>
      <c r="J495" s="41">
        <f t="shared" si="177"/>
        <v>4855.31104546577</v>
      </c>
      <c r="K495" s="41">
        <f t="shared" si="177"/>
        <v>91728.4887663756</v>
      </c>
    </row>
    <row r="496" spans="1:11" ht="15" customHeight="1">
      <c r="A496" s="28"/>
      <c r="B496" s="26"/>
      <c r="C496" s="26"/>
      <c r="D496" s="26"/>
      <c r="E496" s="27"/>
      <c r="F496" s="27"/>
      <c r="G496" s="27"/>
      <c r="H496" s="27"/>
      <c r="I496" s="27"/>
      <c r="J496" s="27"/>
      <c r="K496" s="27"/>
    </row>
    <row r="497" spans="1:11" ht="15" customHeight="1">
      <c r="A497" s="28">
        <v>166</v>
      </c>
      <c r="B497" s="26" t="s">
        <v>175</v>
      </c>
      <c r="C497" s="26" t="s">
        <v>175</v>
      </c>
      <c r="D497" s="26" t="s">
        <v>333</v>
      </c>
      <c r="E497" s="27">
        <v>306.66951200000005</v>
      </c>
      <c r="F497" s="27">
        <v>113.70695323348663</v>
      </c>
      <c r="G497" s="27">
        <v>74.87210999999999</v>
      </c>
      <c r="H497" s="27">
        <v>352.34128870396455</v>
      </c>
      <c r="I497" s="27">
        <v>847.5898639374512</v>
      </c>
      <c r="J497" s="27">
        <v>42.37949319687253</v>
      </c>
      <c r="K497" s="27">
        <v>805.2103707405787</v>
      </c>
    </row>
    <row r="498" spans="1:11" ht="15" customHeight="1">
      <c r="A498" s="28"/>
      <c r="B498" s="26"/>
      <c r="C498" s="26"/>
      <c r="D498" s="26" t="s">
        <v>332</v>
      </c>
      <c r="E498" s="27">
        <v>10008.41196</v>
      </c>
      <c r="F498" s="27">
        <v>760.0590921864693</v>
      </c>
      <c r="G498" s="27">
        <v>2276.4175</v>
      </c>
      <c r="H498" s="27">
        <v>1731.3186057064408</v>
      </c>
      <c r="I498" s="27">
        <v>14776.20715789291</v>
      </c>
      <c r="J498" s="27">
        <v>738.8103578946453</v>
      </c>
      <c r="K498" s="27">
        <v>14037.396799998265</v>
      </c>
    </row>
    <row r="499" spans="1:11" ht="15" customHeight="1">
      <c r="A499" s="28"/>
      <c r="B499" s="26"/>
      <c r="C499" s="26"/>
      <c r="D499" s="26" t="s">
        <v>342</v>
      </c>
      <c r="E499" s="27">
        <f>SUM(E497:E498)</f>
        <v>10315.081472</v>
      </c>
      <c r="F499" s="27">
        <f aca="true" t="shared" si="178" ref="F499:K499">SUM(F497:F498)</f>
        <v>873.766045419956</v>
      </c>
      <c r="G499" s="27">
        <f t="shared" si="178"/>
        <v>2351.28961</v>
      </c>
      <c r="H499" s="27">
        <f t="shared" si="178"/>
        <v>2083.6598944104053</v>
      </c>
      <c r="I499" s="27">
        <f t="shared" si="178"/>
        <v>15623.797021830362</v>
      </c>
      <c r="J499" s="27">
        <f t="shared" si="178"/>
        <v>781.1898510915179</v>
      </c>
      <c r="K499" s="27">
        <f t="shared" si="178"/>
        <v>14842.607170738844</v>
      </c>
    </row>
    <row r="500" spans="1:11" ht="15" customHeight="1">
      <c r="A500" s="28">
        <v>167</v>
      </c>
      <c r="B500" s="26"/>
      <c r="C500" s="26" t="s">
        <v>176</v>
      </c>
      <c r="D500" s="26" t="s">
        <v>333</v>
      </c>
      <c r="E500" s="27">
        <v>1933.1648679557056</v>
      </c>
      <c r="F500" s="27">
        <v>1348.9797652932116</v>
      </c>
      <c r="G500" s="27">
        <v>277.74764000000005</v>
      </c>
      <c r="H500" s="27">
        <v>3760.5417801467997</v>
      </c>
      <c r="I500" s="27">
        <v>7320.434053395717</v>
      </c>
      <c r="J500" s="27">
        <v>461.07781350604455</v>
      </c>
      <c r="K500" s="27">
        <v>6859.356239889672</v>
      </c>
    </row>
    <row r="501" spans="1:11" ht="15" customHeight="1">
      <c r="A501" s="28"/>
      <c r="B501" s="26"/>
      <c r="C501" s="26"/>
      <c r="D501" s="26" t="s">
        <v>332</v>
      </c>
      <c r="E501" s="27">
        <v>9499.242192</v>
      </c>
      <c r="F501" s="27">
        <v>656.6468968776417</v>
      </c>
      <c r="G501" s="27">
        <v>1740.4720599999998</v>
      </c>
      <c r="H501" s="27">
        <v>1325.588792159152</v>
      </c>
      <c r="I501" s="27">
        <v>13221.949941036793</v>
      </c>
      <c r="J501" s="27">
        <v>661.0974970518398</v>
      </c>
      <c r="K501" s="27">
        <v>12560.852443984953</v>
      </c>
    </row>
    <row r="502" spans="1:11" ht="15" customHeight="1">
      <c r="A502" s="28"/>
      <c r="B502" s="26"/>
      <c r="C502" s="26"/>
      <c r="D502" s="26" t="s">
        <v>342</v>
      </c>
      <c r="E502" s="27">
        <f>SUM(E500:E501)</f>
        <v>11432.407059955705</v>
      </c>
      <c r="F502" s="27">
        <f aca="true" t="shared" si="179" ref="F502:K502">SUM(F500:F501)</f>
        <v>2005.6266621708533</v>
      </c>
      <c r="G502" s="27">
        <f t="shared" si="179"/>
        <v>2018.2196999999999</v>
      </c>
      <c r="H502" s="27">
        <f t="shared" si="179"/>
        <v>5086.130572305952</v>
      </c>
      <c r="I502" s="27">
        <f t="shared" si="179"/>
        <v>20542.38399443251</v>
      </c>
      <c r="J502" s="27">
        <f t="shared" si="179"/>
        <v>1122.1753105578844</v>
      </c>
      <c r="K502" s="27">
        <f t="shared" si="179"/>
        <v>19420.208683874625</v>
      </c>
    </row>
    <row r="503" spans="1:11" ht="15" customHeight="1">
      <c r="A503" s="28">
        <v>168</v>
      </c>
      <c r="B503" s="26"/>
      <c r="C503" s="26" t="s">
        <v>177</v>
      </c>
      <c r="D503" s="26" t="s">
        <v>333</v>
      </c>
      <c r="E503" s="27">
        <v>244.960576</v>
      </c>
      <c r="F503" s="27">
        <v>315.12838</v>
      </c>
      <c r="G503" s="27">
        <v>73.69382999999999</v>
      </c>
      <c r="H503" s="27">
        <v>1000.6394920216153</v>
      </c>
      <c r="I503" s="27">
        <v>1634.4222780216153</v>
      </c>
      <c r="J503" s="27">
        <v>81.72111390108074</v>
      </c>
      <c r="K503" s="27">
        <v>1552.7011641205345</v>
      </c>
    </row>
    <row r="504" spans="1:11" ht="15" customHeight="1">
      <c r="A504" s="28"/>
      <c r="B504" s="26"/>
      <c r="C504" s="26"/>
      <c r="D504" s="26" t="s">
        <v>332</v>
      </c>
      <c r="E504" s="27">
        <v>8832.348637354287</v>
      </c>
      <c r="F504" s="27">
        <v>867.1699021510034</v>
      </c>
      <c r="G504" s="27">
        <v>2298.7165499999996</v>
      </c>
      <c r="H504" s="27">
        <v>1658.3451818346189</v>
      </c>
      <c r="I504" s="27">
        <v>13656.580271339908</v>
      </c>
      <c r="J504" s="27">
        <v>682.8290135669956</v>
      </c>
      <c r="K504" s="27">
        <v>12973.751257772912</v>
      </c>
    </row>
    <row r="505" spans="1:11" ht="15" customHeight="1">
      <c r="A505" s="28"/>
      <c r="B505" s="26"/>
      <c r="C505" s="26"/>
      <c r="D505" s="26" t="s">
        <v>342</v>
      </c>
      <c r="E505" s="27">
        <f>SUM(E503:E504)</f>
        <v>9077.309213354287</v>
      </c>
      <c r="F505" s="27">
        <f aca="true" t="shared" si="180" ref="F505:K505">SUM(F503:F504)</f>
        <v>1182.2982821510034</v>
      </c>
      <c r="G505" s="27">
        <f t="shared" si="180"/>
        <v>2372.41038</v>
      </c>
      <c r="H505" s="27">
        <f t="shared" si="180"/>
        <v>2658.984673856234</v>
      </c>
      <c r="I505" s="27">
        <f t="shared" si="180"/>
        <v>15291.002549361523</v>
      </c>
      <c r="J505" s="27">
        <f t="shared" si="180"/>
        <v>764.5501274680764</v>
      </c>
      <c r="K505" s="27">
        <f t="shared" si="180"/>
        <v>14526.452421893446</v>
      </c>
    </row>
    <row r="506" spans="1:11" ht="15" customHeight="1">
      <c r="A506" s="28">
        <v>169</v>
      </c>
      <c r="B506" s="26"/>
      <c r="C506" s="26" t="s">
        <v>178</v>
      </c>
      <c r="D506" s="26" t="s">
        <v>333</v>
      </c>
      <c r="E506" s="27">
        <v>824.8362420659435</v>
      </c>
      <c r="F506" s="27">
        <v>754.9957452534</v>
      </c>
      <c r="G506" s="27">
        <v>261.62822</v>
      </c>
      <c r="H506" s="27">
        <v>1545.1576793425806</v>
      </c>
      <c r="I506" s="27">
        <v>3386.617886661924</v>
      </c>
      <c r="J506" s="27">
        <v>189.97749102488524</v>
      </c>
      <c r="K506" s="27">
        <v>3196.6403956370386</v>
      </c>
    </row>
    <row r="507" spans="1:11" ht="15" customHeight="1">
      <c r="A507" s="28"/>
      <c r="B507" s="26"/>
      <c r="C507" s="26"/>
      <c r="D507" s="26" t="s">
        <v>332</v>
      </c>
      <c r="E507" s="27">
        <v>8651.085141477017</v>
      </c>
      <c r="F507" s="27">
        <v>1129.126528427663</v>
      </c>
      <c r="G507" s="27">
        <v>3124.0745899999993</v>
      </c>
      <c r="H507" s="27">
        <v>2084.578313384067</v>
      </c>
      <c r="I507" s="27">
        <v>14988.864573288745</v>
      </c>
      <c r="J507" s="27">
        <v>749.4432286644371</v>
      </c>
      <c r="K507" s="27">
        <v>14239.421344624308</v>
      </c>
    </row>
    <row r="508" spans="1:11" ht="15" customHeight="1">
      <c r="A508" s="28"/>
      <c r="B508" s="26"/>
      <c r="C508" s="26"/>
      <c r="D508" s="26" t="s">
        <v>342</v>
      </c>
      <c r="E508" s="27">
        <f>SUM(E506:E507)</f>
        <v>9475.92138354296</v>
      </c>
      <c r="F508" s="27">
        <f aca="true" t="shared" si="181" ref="F508:K508">SUM(F506:F507)</f>
        <v>1884.122273681063</v>
      </c>
      <c r="G508" s="27">
        <f t="shared" si="181"/>
        <v>3385.7028099999993</v>
      </c>
      <c r="H508" s="27">
        <f t="shared" si="181"/>
        <v>3629.7359927266475</v>
      </c>
      <c r="I508" s="27">
        <f t="shared" si="181"/>
        <v>18375.48245995067</v>
      </c>
      <c r="J508" s="27">
        <f t="shared" si="181"/>
        <v>939.4207196893224</v>
      </c>
      <c r="K508" s="27">
        <f t="shared" si="181"/>
        <v>17436.061740261346</v>
      </c>
    </row>
    <row r="509" spans="1:11" ht="15" customHeight="1">
      <c r="A509" s="28">
        <v>170</v>
      </c>
      <c r="B509" s="26"/>
      <c r="C509" s="26" t="s">
        <v>179</v>
      </c>
      <c r="D509" s="26" t="s">
        <v>333</v>
      </c>
      <c r="E509" s="27">
        <v>641.0380080000001</v>
      </c>
      <c r="F509" s="27">
        <v>431.17208702782466</v>
      </c>
      <c r="G509" s="27">
        <v>153.01143000000002</v>
      </c>
      <c r="H509" s="27">
        <v>1644.1016952456312</v>
      </c>
      <c r="I509" s="27">
        <v>2869.323220273456</v>
      </c>
      <c r="J509" s="27">
        <v>143.4661610136728</v>
      </c>
      <c r="K509" s="27">
        <v>2725.8570592597835</v>
      </c>
    </row>
    <row r="510" spans="1:11" ht="15" customHeight="1">
      <c r="A510" s="28"/>
      <c r="B510" s="26"/>
      <c r="C510" s="26"/>
      <c r="D510" s="26" t="s">
        <v>332</v>
      </c>
      <c r="E510" s="27">
        <v>8682.349944</v>
      </c>
      <c r="F510" s="27">
        <v>682.6162534232716</v>
      </c>
      <c r="G510" s="27">
        <v>2112.42803</v>
      </c>
      <c r="H510" s="27">
        <v>1296.4795803899558</v>
      </c>
      <c r="I510" s="27">
        <v>12773.873807813228</v>
      </c>
      <c r="J510" s="27">
        <v>638.6936903906612</v>
      </c>
      <c r="K510" s="27">
        <v>12135.180117422567</v>
      </c>
    </row>
    <row r="511" spans="1:11" ht="15" customHeight="1">
      <c r="A511" s="28"/>
      <c r="B511" s="26"/>
      <c r="C511" s="26"/>
      <c r="D511" s="26" t="s">
        <v>342</v>
      </c>
      <c r="E511" s="27">
        <f>SUM(E509:E510)</f>
        <v>9323.387952</v>
      </c>
      <c r="F511" s="27">
        <f aca="true" t="shared" si="182" ref="F511:K511">SUM(F509:F510)</f>
        <v>1113.7883404510962</v>
      </c>
      <c r="G511" s="27">
        <f t="shared" si="182"/>
        <v>2265.43946</v>
      </c>
      <c r="H511" s="27">
        <f t="shared" si="182"/>
        <v>2940.581275635587</v>
      </c>
      <c r="I511" s="27">
        <f t="shared" si="182"/>
        <v>15643.197028086684</v>
      </c>
      <c r="J511" s="27">
        <f t="shared" si="182"/>
        <v>782.1598514043341</v>
      </c>
      <c r="K511" s="27">
        <f t="shared" si="182"/>
        <v>14861.037176682352</v>
      </c>
    </row>
    <row r="512" spans="1:11" ht="15" customHeight="1">
      <c r="A512" s="28">
        <v>171</v>
      </c>
      <c r="B512" s="26"/>
      <c r="C512" s="26" t="s">
        <v>180</v>
      </c>
      <c r="D512" s="26" t="s">
        <v>333</v>
      </c>
      <c r="E512" s="27">
        <v>3364.505344277484</v>
      </c>
      <c r="F512" s="27">
        <v>2055.240955560492</v>
      </c>
      <c r="G512" s="27">
        <v>663.3158533333334</v>
      </c>
      <c r="H512" s="27">
        <v>7278.011754867798</v>
      </c>
      <c r="I512" s="27">
        <v>13361.073908039107</v>
      </c>
      <c r="J512" s="27">
        <v>772.7780958133944</v>
      </c>
      <c r="K512" s="27">
        <v>12588.295812225711</v>
      </c>
    </row>
    <row r="513" spans="1:11" ht="15" customHeight="1">
      <c r="A513" s="28"/>
      <c r="B513" s="26"/>
      <c r="C513" s="26"/>
      <c r="D513" s="26" t="s">
        <v>332</v>
      </c>
      <c r="E513" s="27">
        <v>7856.138243999999</v>
      </c>
      <c r="F513" s="27">
        <v>403.854968093296</v>
      </c>
      <c r="G513" s="27">
        <v>1662.56937</v>
      </c>
      <c r="H513" s="27">
        <v>906.458928654597</v>
      </c>
      <c r="I513" s="27">
        <v>10829.02151074789</v>
      </c>
      <c r="J513" s="27">
        <v>541.4510755373944</v>
      </c>
      <c r="K513" s="27">
        <v>10287.570435210497</v>
      </c>
    </row>
    <row r="514" spans="1:11" ht="15" customHeight="1">
      <c r="A514" s="28"/>
      <c r="B514" s="26"/>
      <c r="C514" s="26"/>
      <c r="D514" s="26" t="s">
        <v>342</v>
      </c>
      <c r="E514" s="27">
        <f>SUM(E512:E513)</f>
        <v>11220.643588277482</v>
      </c>
      <c r="F514" s="27">
        <f aca="true" t="shared" si="183" ref="F514:K514">SUM(F512:F513)</f>
        <v>2459.095923653788</v>
      </c>
      <c r="G514" s="27">
        <f t="shared" si="183"/>
        <v>2325.885223333333</v>
      </c>
      <c r="H514" s="27">
        <f t="shared" si="183"/>
        <v>8184.470683522395</v>
      </c>
      <c r="I514" s="27">
        <f t="shared" si="183"/>
        <v>24190.095418786997</v>
      </c>
      <c r="J514" s="27">
        <f t="shared" si="183"/>
        <v>1314.2291713507889</v>
      </c>
      <c r="K514" s="27">
        <f t="shared" si="183"/>
        <v>22875.866247436206</v>
      </c>
    </row>
    <row r="515" spans="1:11" ht="15" customHeight="1">
      <c r="A515" s="28">
        <v>172</v>
      </c>
      <c r="B515" s="26"/>
      <c r="C515" s="26" t="s">
        <v>181</v>
      </c>
      <c r="D515" s="26" t="s">
        <v>333</v>
      </c>
      <c r="E515" s="27">
        <v>295.46598360520716</v>
      </c>
      <c r="F515" s="27">
        <v>95.14221707919765</v>
      </c>
      <c r="G515" s="27">
        <v>58.0021</v>
      </c>
      <c r="H515" s="27">
        <v>637.5267126361724</v>
      </c>
      <c r="I515" s="27">
        <v>1086.1370133205774</v>
      </c>
      <c r="J515" s="27">
        <v>54.3068506660289</v>
      </c>
      <c r="K515" s="27">
        <v>1031.8301626545485</v>
      </c>
    </row>
    <row r="516" spans="1:11" ht="15" customHeight="1">
      <c r="A516" s="28"/>
      <c r="B516" s="26"/>
      <c r="C516" s="26"/>
      <c r="D516" s="26" t="s">
        <v>332</v>
      </c>
      <c r="E516" s="27">
        <v>11383.92164</v>
      </c>
      <c r="F516" s="27">
        <v>938.7218233406549</v>
      </c>
      <c r="G516" s="27">
        <v>2392.97493</v>
      </c>
      <c r="H516" s="27">
        <v>2034.4719271604324</v>
      </c>
      <c r="I516" s="27">
        <v>16750.090320501087</v>
      </c>
      <c r="J516" s="27">
        <v>837.5045160250544</v>
      </c>
      <c r="K516" s="27">
        <v>15912.585804476033</v>
      </c>
    </row>
    <row r="517" spans="1:11" ht="15" customHeight="1">
      <c r="A517" s="28"/>
      <c r="B517" s="26"/>
      <c r="C517" s="26"/>
      <c r="D517" s="26" t="s">
        <v>342</v>
      </c>
      <c r="E517" s="27">
        <f>SUM(E515:E516)</f>
        <v>11679.387623605207</v>
      </c>
      <c r="F517" s="27">
        <f aca="true" t="shared" si="184" ref="F517:K517">SUM(F515:F516)</f>
        <v>1033.8640404198525</v>
      </c>
      <c r="G517" s="27">
        <f t="shared" si="184"/>
        <v>2450.97703</v>
      </c>
      <c r="H517" s="27">
        <f t="shared" si="184"/>
        <v>2671.998639796605</v>
      </c>
      <c r="I517" s="27">
        <f t="shared" si="184"/>
        <v>17836.227333821666</v>
      </c>
      <c r="J517" s="27">
        <f t="shared" si="184"/>
        <v>891.8113666910833</v>
      </c>
      <c r="K517" s="27">
        <f t="shared" si="184"/>
        <v>16944.415967130582</v>
      </c>
    </row>
    <row r="518" spans="1:11" ht="15" customHeight="1">
      <c r="A518" s="28"/>
      <c r="B518" s="26"/>
      <c r="C518" s="40" t="s">
        <v>379</v>
      </c>
      <c r="D518" s="40" t="s">
        <v>333</v>
      </c>
      <c r="E518" s="41">
        <f>E497+E500+E503+E506+E509+E512+E515</f>
        <v>7610.6405339043395</v>
      </c>
      <c r="F518" s="41">
        <f aca="true" t="shared" si="185" ref="F518:K518">F497+F500+F503+F506+F509+F512+F515</f>
        <v>5114.366103447612</v>
      </c>
      <c r="G518" s="41">
        <f t="shared" si="185"/>
        <v>1562.2711833333335</v>
      </c>
      <c r="H518" s="41">
        <f t="shared" si="185"/>
        <v>16218.320402964564</v>
      </c>
      <c r="I518" s="41">
        <f t="shared" si="185"/>
        <v>30505.598223649846</v>
      </c>
      <c r="J518" s="41">
        <f t="shared" si="185"/>
        <v>1745.707019121979</v>
      </c>
      <c r="K518" s="41">
        <f t="shared" si="185"/>
        <v>28759.891204527863</v>
      </c>
    </row>
    <row r="519" spans="1:11" ht="15" customHeight="1">
      <c r="A519" s="28"/>
      <c r="B519" s="26"/>
      <c r="C519" s="40"/>
      <c r="D519" s="40" t="s">
        <v>332</v>
      </c>
      <c r="E519" s="41">
        <f aca="true" t="shared" si="186" ref="E519:K519">E498+E501+E504+E507+E510+E513+E516</f>
        <v>64913.497758831305</v>
      </c>
      <c r="F519" s="41">
        <f t="shared" si="186"/>
        <v>5438.1954645</v>
      </c>
      <c r="G519" s="41">
        <f t="shared" si="186"/>
        <v>15607.653029999996</v>
      </c>
      <c r="H519" s="41">
        <f t="shared" si="186"/>
        <v>11037.241329289263</v>
      </c>
      <c r="I519" s="41">
        <f t="shared" si="186"/>
        <v>96996.58758262056</v>
      </c>
      <c r="J519" s="41">
        <f t="shared" si="186"/>
        <v>4849.829379131028</v>
      </c>
      <c r="K519" s="41">
        <f t="shared" si="186"/>
        <v>92146.75820348955</v>
      </c>
    </row>
    <row r="520" spans="1:11" ht="15" customHeight="1">
      <c r="A520" s="28"/>
      <c r="B520" s="26"/>
      <c r="C520" s="40"/>
      <c r="D520" s="40" t="s">
        <v>342</v>
      </c>
      <c r="E520" s="41">
        <f aca="true" t="shared" si="187" ref="E520:K520">SUM(E518:E519)</f>
        <v>72524.13829273565</v>
      </c>
      <c r="F520" s="41">
        <f t="shared" si="187"/>
        <v>10552.56156794761</v>
      </c>
      <c r="G520" s="41">
        <f t="shared" si="187"/>
        <v>17169.92421333333</v>
      </c>
      <c r="H520" s="41">
        <f t="shared" si="187"/>
        <v>27255.561732253827</v>
      </c>
      <c r="I520" s="41">
        <f t="shared" si="187"/>
        <v>127502.1858062704</v>
      </c>
      <c r="J520" s="41">
        <f t="shared" si="187"/>
        <v>6595.536398253007</v>
      </c>
      <c r="K520" s="41">
        <f t="shared" si="187"/>
        <v>120906.6494080174</v>
      </c>
    </row>
    <row r="521" spans="1:11" ht="15" customHeight="1">
      <c r="A521" s="28"/>
      <c r="B521" s="26"/>
      <c r="C521" s="26"/>
      <c r="D521" s="26"/>
      <c r="E521" s="27"/>
      <c r="F521" s="27"/>
      <c r="G521" s="27"/>
      <c r="H521" s="27"/>
      <c r="I521" s="27"/>
      <c r="J521" s="27"/>
      <c r="K521" s="27"/>
    </row>
    <row r="522" spans="1:11" ht="15" customHeight="1">
      <c r="A522" s="28">
        <v>173</v>
      </c>
      <c r="B522" s="26" t="s">
        <v>182</v>
      </c>
      <c r="C522" s="26" t="s">
        <v>183</v>
      </c>
      <c r="D522" s="26" t="s">
        <v>333</v>
      </c>
      <c r="E522" s="27">
        <v>7451.542459014859</v>
      </c>
      <c r="F522" s="27">
        <v>1.0193447737909518</v>
      </c>
      <c r="G522" s="27">
        <v>0</v>
      </c>
      <c r="H522" s="27">
        <v>11977.49764706798</v>
      </c>
      <c r="I522" s="27">
        <v>19430.05945085663</v>
      </c>
      <c r="J522" s="27">
        <v>971.5029725428317</v>
      </c>
      <c r="K522" s="27">
        <v>18458.556478313796</v>
      </c>
    </row>
    <row r="523" spans="1:11" ht="15" customHeight="1">
      <c r="A523" s="28"/>
      <c r="B523" s="26"/>
      <c r="C523" s="26"/>
      <c r="D523" s="26" t="s">
        <v>332</v>
      </c>
      <c r="E523" s="27">
        <v>2025.1483200000002</v>
      </c>
      <c r="F523" s="27">
        <v>34.98495667155421</v>
      </c>
      <c r="G523" s="27">
        <v>0</v>
      </c>
      <c r="H523" s="27">
        <v>221.42442145089063</v>
      </c>
      <c r="I523" s="27">
        <v>2281.5576981224453</v>
      </c>
      <c r="J523" s="27">
        <v>114.07788490612225</v>
      </c>
      <c r="K523" s="27">
        <v>2167.4798132163232</v>
      </c>
    </row>
    <row r="524" spans="1:11" ht="15" customHeight="1">
      <c r="A524" s="28"/>
      <c r="B524" s="26"/>
      <c r="C524" s="26"/>
      <c r="D524" s="26" t="s">
        <v>342</v>
      </c>
      <c r="E524" s="27">
        <f>SUM(E522:E523)</f>
        <v>9476.690779014858</v>
      </c>
      <c r="F524" s="27">
        <f aca="true" t="shared" si="188" ref="F524:K524">SUM(F522:F523)</f>
        <v>36.00430144534516</v>
      </c>
      <c r="G524" s="27">
        <f t="shared" si="188"/>
        <v>0</v>
      </c>
      <c r="H524" s="27">
        <f t="shared" si="188"/>
        <v>12198.92206851887</v>
      </c>
      <c r="I524" s="27">
        <f t="shared" si="188"/>
        <v>21711.617148979072</v>
      </c>
      <c r="J524" s="27">
        <f t="shared" si="188"/>
        <v>1085.580857448954</v>
      </c>
      <c r="K524" s="27">
        <f t="shared" si="188"/>
        <v>20626.03629153012</v>
      </c>
    </row>
    <row r="525" spans="1:11" ht="15" customHeight="1">
      <c r="A525" s="28">
        <v>174</v>
      </c>
      <c r="B525" s="26"/>
      <c r="C525" s="26" t="s">
        <v>182</v>
      </c>
      <c r="D525" s="26" t="s">
        <v>333</v>
      </c>
      <c r="E525" s="27">
        <v>6179.252999999999</v>
      </c>
      <c r="F525" s="27">
        <v>0</v>
      </c>
      <c r="G525" s="27">
        <v>901.5221999999999</v>
      </c>
      <c r="H525" s="27">
        <v>11836.797820155623</v>
      </c>
      <c r="I525" s="27">
        <v>18917.57302015562</v>
      </c>
      <c r="J525" s="27">
        <v>945.8786510077827</v>
      </c>
      <c r="K525" s="27">
        <v>17971.694369147837</v>
      </c>
    </row>
    <row r="526" spans="1:11" ht="15" customHeight="1">
      <c r="A526" s="28"/>
      <c r="B526" s="26"/>
      <c r="C526" s="26"/>
      <c r="D526" s="26" t="s">
        <v>332</v>
      </c>
      <c r="E526" s="27">
        <v>5298.612786023327</v>
      </c>
      <c r="F526" s="27">
        <v>56.24550158527273</v>
      </c>
      <c r="G526" s="27">
        <v>856.7456999999999</v>
      </c>
      <c r="H526" s="27">
        <v>638.0402142477465</v>
      </c>
      <c r="I526" s="27">
        <v>6849.644201856347</v>
      </c>
      <c r="J526" s="27">
        <v>342.4822100928173</v>
      </c>
      <c r="K526" s="27">
        <v>6507.161991763529</v>
      </c>
    </row>
    <row r="527" spans="1:11" ht="15" customHeight="1">
      <c r="A527" s="28"/>
      <c r="B527" s="26"/>
      <c r="C527" s="26"/>
      <c r="D527" s="26" t="s">
        <v>342</v>
      </c>
      <c r="E527" s="27">
        <f>SUM(E525:E526)</f>
        <v>11477.865786023325</v>
      </c>
      <c r="F527" s="27">
        <f aca="true" t="shared" si="189" ref="F527:K527">SUM(F525:F526)</f>
        <v>56.24550158527273</v>
      </c>
      <c r="G527" s="27">
        <f t="shared" si="189"/>
        <v>1758.2678999999998</v>
      </c>
      <c r="H527" s="27">
        <f t="shared" si="189"/>
        <v>12474.83803440337</v>
      </c>
      <c r="I527" s="27">
        <f t="shared" si="189"/>
        <v>25767.21722201197</v>
      </c>
      <c r="J527" s="27">
        <f t="shared" si="189"/>
        <v>1288.3608611006</v>
      </c>
      <c r="K527" s="27">
        <f t="shared" si="189"/>
        <v>24478.856360911366</v>
      </c>
    </row>
    <row r="528" spans="1:11" ht="15" customHeight="1">
      <c r="A528" s="28">
        <v>175</v>
      </c>
      <c r="B528" s="26"/>
      <c r="C528" s="26" t="s">
        <v>184</v>
      </c>
      <c r="D528" s="26" t="s">
        <v>333</v>
      </c>
      <c r="E528" s="27">
        <v>2585.7141099765854</v>
      </c>
      <c r="F528" s="27">
        <v>17.885</v>
      </c>
      <c r="G528" s="27">
        <v>42.576750000000004</v>
      </c>
      <c r="H528" s="27">
        <v>7410.030477201763</v>
      </c>
      <c r="I528" s="27">
        <v>10056.206337178348</v>
      </c>
      <c r="J528" s="27">
        <v>502.81031685891736</v>
      </c>
      <c r="K528" s="27">
        <v>9553.396020319431</v>
      </c>
    </row>
    <row r="529" spans="1:11" ht="15" customHeight="1">
      <c r="A529" s="28"/>
      <c r="B529" s="26"/>
      <c r="C529" s="26"/>
      <c r="D529" s="26" t="s">
        <v>332</v>
      </c>
      <c r="E529" s="27">
        <v>6676.881359999999</v>
      </c>
      <c r="F529" s="27">
        <v>86.84195977548288</v>
      </c>
      <c r="G529" s="27">
        <v>0</v>
      </c>
      <c r="H529" s="27">
        <v>529.3870757666987</v>
      </c>
      <c r="I529" s="27">
        <v>7293.11039554218</v>
      </c>
      <c r="J529" s="27">
        <v>364.6555197771091</v>
      </c>
      <c r="K529" s="27">
        <v>6928.454875765071</v>
      </c>
    </row>
    <row r="530" spans="1:11" ht="15" customHeight="1">
      <c r="A530" s="28"/>
      <c r="B530" s="26"/>
      <c r="C530" s="26"/>
      <c r="D530" s="26" t="s">
        <v>342</v>
      </c>
      <c r="E530" s="27">
        <f>SUM(E528:E529)</f>
        <v>9262.595469976584</v>
      </c>
      <c r="F530" s="27">
        <f aca="true" t="shared" si="190" ref="F530:K530">SUM(F528:F529)</f>
        <v>104.72695977548288</v>
      </c>
      <c r="G530" s="27">
        <f t="shared" si="190"/>
        <v>42.576750000000004</v>
      </c>
      <c r="H530" s="27">
        <f t="shared" si="190"/>
        <v>7939.417552968462</v>
      </c>
      <c r="I530" s="27">
        <f t="shared" si="190"/>
        <v>17349.31673272053</v>
      </c>
      <c r="J530" s="27">
        <f t="shared" si="190"/>
        <v>867.4658366360264</v>
      </c>
      <c r="K530" s="27">
        <f t="shared" si="190"/>
        <v>16481.850896084503</v>
      </c>
    </row>
    <row r="531" spans="1:11" ht="15" customHeight="1">
      <c r="A531" s="28">
        <v>176</v>
      </c>
      <c r="B531" s="26"/>
      <c r="C531" s="26" t="s">
        <v>185</v>
      </c>
      <c r="D531" s="26" t="s">
        <v>333</v>
      </c>
      <c r="E531" s="27">
        <v>3529.867162686547</v>
      </c>
      <c r="F531" s="27">
        <v>40.4261441055235</v>
      </c>
      <c r="G531" s="27">
        <v>492.0105</v>
      </c>
      <c r="H531" s="27">
        <v>8612.97824142124</v>
      </c>
      <c r="I531" s="27">
        <v>12675.28204821331</v>
      </c>
      <c r="J531" s="27">
        <v>633.7641024106657</v>
      </c>
      <c r="K531" s="27">
        <v>12041.517945802645</v>
      </c>
    </row>
    <row r="532" spans="1:11" ht="15" customHeight="1">
      <c r="A532" s="28"/>
      <c r="B532" s="26"/>
      <c r="C532" s="26"/>
      <c r="D532" s="26" t="s">
        <v>332</v>
      </c>
      <c r="E532" s="27">
        <v>9542.343359999999</v>
      </c>
      <c r="F532" s="27">
        <v>95.41402910552397</v>
      </c>
      <c r="G532" s="27">
        <v>1575.8596499999999</v>
      </c>
      <c r="H532" s="27">
        <v>805.534972383746</v>
      </c>
      <c r="I532" s="27">
        <v>12019.15201148927</v>
      </c>
      <c r="J532" s="27">
        <v>600.9576005744635</v>
      </c>
      <c r="K532" s="27">
        <v>11418.194410914806</v>
      </c>
    </row>
    <row r="533" spans="1:11" ht="15" customHeight="1">
      <c r="A533" s="28"/>
      <c r="B533" s="26"/>
      <c r="C533" s="26"/>
      <c r="D533" s="26" t="s">
        <v>342</v>
      </c>
      <c r="E533" s="27">
        <f>SUM(E531:E532)</f>
        <v>13072.210522686546</v>
      </c>
      <c r="F533" s="27">
        <f aca="true" t="shared" si="191" ref="F533:K533">SUM(F531:F532)</f>
        <v>135.84017321104747</v>
      </c>
      <c r="G533" s="27">
        <f t="shared" si="191"/>
        <v>2067.8701499999997</v>
      </c>
      <c r="H533" s="27">
        <f t="shared" si="191"/>
        <v>9418.513213804987</v>
      </c>
      <c r="I533" s="27">
        <f t="shared" si="191"/>
        <v>24694.43405970258</v>
      </c>
      <c r="J533" s="27">
        <f t="shared" si="191"/>
        <v>1234.7217029851292</v>
      </c>
      <c r="K533" s="27">
        <f t="shared" si="191"/>
        <v>23459.71235671745</v>
      </c>
    </row>
    <row r="534" spans="1:11" ht="15" customHeight="1">
      <c r="A534" s="28">
        <v>177</v>
      </c>
      <c r="B534" s="26"/>
      <c r="C534" s="26" t="s">
        <v>186</v>
      </c>
      <c r="D534" s="26" t="s">
        <v>333</v>
      </c>
      <c r="E534" s="27">
        <v>6633.33828</v>
      </c>
      <c r="F534" s="27">
        <v>5.583066186637007</v>
      </c>
      <c r="G534" s="27">
        <v>452.28509999999994</v>
      </c>
      <c r="H534" s="27">
        <v>13756.9153196526</v>
      </c>
      <c r="I534" s="27">
        <v>20848.121765839238</v>
      </c>
      <c r="J534" s="27">
        <v>1042.406088291963</v>
      </c>
      <c r="K534" s="27">
        <v>19805.715677547276</v>
      </c>
    </row>
    <row r="535" spans="1:11" ht="15" customHeight="1">
      <c r="A535" s="28">
        <v>178</v>
      </c>
      <c r="B535" s="26"/>
      <c r="C535" s="26" t="s">
        <v>187</v>
      </c>
      <c r="D535" s="26" t="s">
        <v>333</v>
      </c>
      <c r="E535" s="27">
        <v>131.30436</v>
      </c>
      <c r="F535" s="27">
        <v>1.4657111206855529</v>
      </c>
      <c r="G535" s="27">
        <v>9.5013</v>
      </c>
      <c r="H535" s="27">
        <v>489.4505114200816</v>
      </c>
      <c r="I535" s="27">
        <v>631.7218825407672</v>
      </c>
      <c r="J535" s="27">
        <v>31.586094127038336</v>
      </c>
      <c r="K535" s="27">
        <v>600.1357884137288</v>
      </c>
    </row>
    <row r="536" spans="1:11" ht="15" customHeight="1">
      <c r="A536" s="28"/>
      <c r="B536" s="26"/>
      <c r="C536" s="26"/>
      <c r="D536" s="26" t="s">
        <v>332</v>
      </c>
      <c r="E536" s="27">
        <v>8681.498541018178</v>
      </c>
      <c r="F536" s="27">
        <v>74.8618146447603</v>
      </c>
      <c r="G536" s="27">
        <v>299.85209999999995</v>
      </c>
      <c r="H536" s="27">
        <v>802.2978956313201</v>
      </c>
      <c r="I536" s="27">
        <v>9858.510351294259</v>
      </c>
      <c r="J536" s="27">
        <v>492.9255175647129</v>
      </c>
      <c r="K536" s="27">
        <v>9365.584833729547</v>
      </c>
    </row>
    <row r="537" spans="1:11" ht="15" customHeight="1">
      <c r="A537" s="28"/>
      <c r="B537" s="26"/>
      <c r="C537" s="26"/>
      <c r="D537" s="26" t="s">
        <v>342</v>
      </c>
      <c r="E537" s="27">
        <f>SUM(E534:E535)</f>
        <v>6764.64264</v>
      </c>
      <c r="F537" s="27">
        <f aca="true" t="shared" si="192" ref="F537:K537">SUM(F534:F535)</f>
        <v>7.04877730732256</v>
      </c>
      <c r="G537" s="27">
        <f t="shared" si="192"/>
        <v>461.78639999999996</v>
      </c>
      <c r="H537" s="27">
        <f t="shared" si="192"/>
        <v>14246.365831072682</v>
      </c>
      <c r="I537" s="27">
        <f t="shared" si="192"/>
        <v>21479.843648380003</v>
      </c>
      <c r="J537" s="27">
        <f t="shared" si="192"/>
        <v>1073.9921824190014</v>
      </c>
      <c r="K537" s="27">
        <f t="shared" si="192"/>
        <v>20405.851465961005</v>
      </c>
    </row>
    <row r="538" spans="1:11" ht="15" customHeight="1">
      <c r="A538" s="28">
        <v>179</v>
      </c>
      <c r="B538" s="26"/>
      <c r="C538" s="26" t="s">
        <v>188</v>
      </c>
      <c r="D538" s="26" t="s">
        <v>333</v>
      </c>
      <c r="E538" s="27">
        <v>250.388927168329</v>
      </c>
      <c r="F538" s="27">
        <v>0</v>
      </c>
      <c r="G538" s="27">
        <v>0</v>
      </c>
      <c r="H538" s="27">
        <v>492.50371185640574</v>
      </c>
      <c r="I538" s="27">
        <v>742.8926390247348</v>
      </c>
      <c r="J538" s="27">
        <v>37.144631951236654</v>
      </c>
      <c r="K538" s="27">
        <v>705.7480070734981</v>
      </c>
    </row>
    <row r="539" spans="1:11" ht="15" customHeight="1">
      <c r="A539" s="28"/>
      <c r="B539" s="26"/>
      <c r="C539" s="26"/>
      <c r="D539" s="26" t="s">
        <v>332</v>
      </c>
      <c r="E539" s="27">
        <v>3548.79</v>
      </c>
      <c r="F539" s="27">
        <v>42.61716648714339</v>
      </c>
      <c r="G539" s="27">
        <v>0</v>
      </c>
      <c r="H539" s="27">
        <v>361.14306203001854</v>
      </c>
      <c r="I539" s="27">
        <v>3952.550228517162</v>
      </c>
      <c r="J539" s="27">
        <v>197.6275114258581</v>
      </c>
      <c r="K539" s="27">
        <v>3754.9227170913036</v>
      </c>
    </row>
    <row r="540" spans="1:11" ht="15" customHeight="1">
      <c r="A540" s="28"/>
      <c r="B540" s="26"/>
      <c r="C540" s="26"/>
      <c r="D540" s="26" t="s">
        <v>342</v>
      </c>
      <c r="E540" s="27">
        <f>SUM(E538:E539)</f>
        <v>3799.1789271683288</v>
      </c>
      <c r="F540" s="27">
        <f aca="true" t="shared" si="193" ref="F540:K540">SUM(F538:F539)</f>
        <v>42.61716648714339</v>
      </c>
      <c r="G540" s="27">
        <f t="shared" si="193"/>
        <v>0</v>
      </c>
      <c r="H540" s="27">
        <f t="shared" si="193"/>
        <v>853.6467738864243</v>
      </c>
      <c r="I540" s="27">
        <f t="shared" si="193"/>
        <v>4695.442867541897</v>
      </c>
      <c r="J540" s="27">
        <f t="shared" si="193"/>
        <v>234.77214337709475</v>
      </c>
      <c r="K540" s="27">
        <f t="shared" si="193"/>
        <v>4460.670724164802</v>
      </c>
    </row>
    <row r="541" spans="1:11" ht="15" customHeight="1">
      <c r="A541" s="28">
        <v>180</v>
      </c>
      <c r="B541" s="26"/>
      <c r="C541" s="26" t="s">
        <v>189</v>
      </c>
      <c r="D541" s="26" t="s">
        <v>333</v>
      </c>
      <c r="E541" s="27">
        <v>1811.39028</v>
      </c>
      <c r="F541" s="27">
        <v>21.571659306291966</v>
      </c>
      <c r="G541" s="27">
        <v>30.06765</v>
      </c>
      <c r="H541" s="27">
        <v>1778.6922728959134</v>
      </c>
      <c r="I541" s="27">
        <v>3641.7218622022056</v>
      </c>
      <c r="J541" s="27">
        <v>182.08609311011037</v>
      </c>
      <c r="K541" s="27">
        <v>3459.635769092095</v>
      </c>
    </row>
    <row r="542" spans="1:11" ht="15" customHeight="1">
      <c r="A542" s="28"/>
      <c r="B542" s="26"/>
      <c r="C542" s="26"/>
      <c r="D542" s="26" t="s">
        <v>332</v>
      </c>
      <c r="E542" s="27">
        <v>8612.16204</v>
      </c>
      <c r="F542" s="27">
        <v>130.74924689901465</v>
      </c>
      <c r="G542" s="27">
        <v>152.31494999999995</v>
      </c>
      <c r="H542" s="27">
        <v>638.6391648889286</v>
      </c>
      <c r="I542" s="27">
        <v>9533.865401787943</v>
      </c>
      <c r="J542" s="27">
        <v>476.6932700893972</v>
      </c>
      <c r="K542" s="27">
        <v>9057.172131698546</v>
      </c>
    </row>
    <row r="543" spans="1:11" ht="15" customHeight="1">
      <c r="A543" s="28"/>
      <c r="B543" s="26"/>
      <c r="C543" s="26"/>
      <c r="D543" s="26" t="s">
        <v>342</v>
      </c>
      <c r="E543" s="27">
        <f>SUM(E541:E542)</f>
        <v>10423.552319999999</v>
      </c>
      <c r="F543" s="27">
        <f aca="true" t="shared" si="194" ref="F543:K543">SUM(F541:F542)</f>
        <v>152.3209062053066</v>
      </c>
      <c r="G543" s="27">
        <f t="shared" si="194"/>
        <v>182.38259999999997</v>
      </c>
      <c r="H543" s="27">
        <f t="shared" si="194"/>
        <v>2417.331437784842</v>
      </c>
      <c r="I543" s="27">
        <f t="shared" si="194"/>
        <v>13175.58726399015</v>
      </c>
      <c r="J543" s="27">
        <f t="shared" si="194"/>
        <v>658.7793631995075</v>
      </c>
      <c r="K543" s="27">
        <f t="shared" si="194"/>
        <v>12516.807900790642</v>
      </c>
    </row>
    <row r="544" spans="1:11" ht="15" customHeight="1">
      <c r="A544" s="28">
        <v>181</v>
      </c>
      <c r="B544" s="26"/>
      <c r="C544" s="26" t="s">
        <v>190</v>
      </c>
      <c r="D544" s="26" t="s">
        <v>333</v>
      </c>
      <c r="E544" s="27">
        <v>4938.012494679286</v>
      </c>
      <c r="F544" s="27">
        <v>34.868415233050996</v>
      </c>
      <c r="G544" s="27">
        <v>369.73889999999994</v>
      </c>
      <c r="H544" s="27">
        <v>4483.222009456798</v>
      </c>
      <c r="I544" s="27">
        <v>9825.841819369136</v>
      </c>
      <c r="J544" s="27">
        <v>491.2920909684565</v>
      </c>
      <c r="K544" s="27">
        <v>9334.54972840068</v>
      </c>
    </row>
    <row r="545" spans="1:11" ht="15" customHeight="1">
      <c r="A545" s="28"/>
      <c r="B545" s="26"/>
      <c r="C545" s="26"/>
      <c r="D545" s="26" t="s">
        <v>332</v>
      </c>
      <c r="E545" s="27">
        <v>5837.85996</v>
      </c>
      <c r="F545" s="27">
        <v>105.07437396544157</v>
      </c>
      <c r="G545" s="27">
        <v>575.4382499999999</v>
      </c>
      <c r="H545" s="27">
        <v>538.6121286956526</v>
      </c>
      <c r="I545" s="27">
        <v>7056.984712661094</v>
      </c>
      <c r="J545" s="27">
        <v>352.8492356330547</v>
      </c>
      <c r="K545" s="27">
        <v>6704.1354770280395</v>
      </c>
    </row>
    <row r="546" spans="1:11" ht="15" customHeight="1">
      <c r="A546" s="28"/>
      <c r="B546" s="26"/>
      <c r="C546" s="26"/>
      <c r="D546" s="26" t="s">
        <v>342</v>
      </c>
      <c r="E546" s="27">
        <f>SUM(E544:E545)</f>
        <v>10775.872454679286</v>
      </c>
      <c r="F546" s="27">
        <f aca="true" t="shared" si="195" ref="F546:K546">SUM(F544:F545)</f>
        <v>139.94278919849256</v>
      </c>
      <c r="G546" s="27">
        <f t="shared" si="195"/>
        <v>945.1771499999999</v>
      </c>
      <c r="H546" s="27">
        <f t="shared" si="195"/>
        <v>5021.834138152451</v>
      </c>
      <c r="I546" s="27">
        <f t="shared" si="195"/>
        <v>16882.82653203023</v>
      </c>
      <c r="J546" s="27">
        <f t="shared" si="195"/>
        <v>844.1413266015112</v>
      </c>
      <c r="K546" s="27">
        <f t="shared" si="195"/>
        <v>16038.68520542872</v>
      </c>
    </row>
    <row r="547" spans="1:11" ht="15" customHeight="1">
      <c r="A547" s="28">
        <v>182</v>
      </c>
      <c r="B547" s="26"/>
      <c r="C547" s="26" t="s">
        <v>191</v>
      </c>
      <c r="D547" s="26" t="s">
        <v>333</v>
      </c>
      <c r="E547" s="27">
        <v>8583.873204346302</v>
      </c>
      <c r="F547" s="27">
        <v>15.38635772196658</v>
      </c>
      <c r="G547" s="27">
        <v>0</v>
      </c>
      <c r="H547" s="27">
        <v>16395.984766907695</v>
      </c>
      <c r="I547" s="27">
        <v>24995.244328975965</v>
      </c>
      <c r="J547" s="27">
        <v>1249.762216448799</v>
      </c>
      <c r="K547" s="27">
        <v>23745.482112527166</v>
      </c>
    </row>
    <row r="548" spans="1:11" ht="15" customHeight="1">
      <c r="A548" s="28"/>
      <c r="B548" s="26"/>
      <c r="C548" s="26"/>
      <c r="D548" s="26" t="s">
        <v>332</v>
      </c>
      <c r="E548" s="27">
        <v>1365.1344</v>
      </c>
      <c r="F548" s="27">
        <v>31.14328580279005</v>
      </c>
      <c r="G548" s="27">
        <v>67.3293</v>
      </c>
      <c r="H548" s="27">
        <v>223.45747976896658</v>
      </c>
      <c r="I548" s="27">
        <v>1687.0644655717567</v>
      </c>
      <c r="J548" s="27">
        <v>84.35322327858783</v>
      </c>
      <c r="K548" s="27">
        <v>1602.7112422931689</v>
      </c>
    </row>
    <row r="549" spans="1:11" ht="15" customHeight="1">
      <c r="A549" s="28"/>
      <c r="B549" s="26"/>
      <c r="C549" s="26"/>
      <c r="D549" s="26" t="s">
        <v>342</v>
      </c>
      <c r="E549" s="27">
        <f>SUM(E547:E548)</f>
        <v>9949.007604346301</v>
      </c>
      <c r="F549" s="27">
        <f aca="true" t="shared" si="196" ref="F549:K549">SUM(F547:F548)</f>
        <v>46.52964352475663</v>
      </c>
      <c r="G549" s="27">
        <f t="shared" si="196"/>
        <v>67.3293</v>
      </c>
      <c r="H549" s="27">
        <f t="shared" si="196"/>
        <v>16619.442246676663</v>
      </c>
      <c r="I549" s="27">
        <f t="shared" si="196"/>
        <v>26682.30879454772</v>
      </c>
      <c r="J549" s="27">
        <f t="shared" si="196"/>
        <v>1334.115439727387</v>
      </c>
      <c r="K549" s="27">
        <f t="shared" si="196"/>
        <v>25348.193354820334</v>
      </c>
    </row>
    <row r="550" spans="1:11" ht="15" customHeight="1">
      <c r="A550" s="28">
        <v>183</v>
      </c>
      <c r="B550" s="26"/>
      <c r="C550" s="26" t="s">
        <v>192</v>
      </c>
      <c r="D550" s="26" t="s">
        <v>333</v>
      </c>
      <c r="E550" s="27">
        <v>3850.1428320000005</v>
      </c>
      <c r="F550" s="27">
        <v>4.68288792499194</v>
      </c>
      <c r="G550" s="27">
        <v>85.10175000000001</v>
      </c>
      <c r="H550" s="27">
        <v>6510.627307374197</v>
      </c>
      <c r="I550" s="27">
        <v>10450.554777299189</v>
      </c>
      <c r="J550" s="27">
        <v>522.5277388649594</v>
      </c>
      <c r="K550" s="27">
        <v>9928.02703843423</v>
      </c>
    </row>
    <row r="551" spans="1:11" ht="15" customHeight="1">
      <c r="A551" s="28"/>
      <c r="B551" s="26"/>
      <c r="C551" s="26"/>
      <c r="D551" s="26" t="s">
        <v>332</v>
      </c>
      <c r="E551" s="27">
        <v>5247.401719329704</v>
      </c>
      <c r="F551" s="27">
        <v>51.945641471657005</v>
      </c>
      <c r="G551" s="27">
        <v>271.64685</v>
      </c>
      <c r="H551" s="27">
        <v>533.4636503607121</v>
      </c>
      <c r="I551" s="27">
        <v>6104.457861162073</v>
      </c>
      <c r="J551" s="27">
        <v>305.2228930581036</v>
      </c>
      <c r="K551" s="27">
        <v>5799.23496810397</v>
      </c>
    </row>
    <row r="552" spans="1:11" ht="15" customHeight="1">
      <c r="A552" s="28"/>
      <c r="B552" s="26"/>
      <c r="C552" s="26"/>
      <c r="D552" s="26" t="s">
        <v>342</v>
      </c>
      <c r="E552" s="27">
        <f>SUM(E550:E551)</f>
        <v>9097.544551329705</v>
      </c>
      <c r="F552" s="27">
        <f aca="true" t="shared" si="197" ref="F552:K552">SUM(F550:F551)</f>
        <v>56.62852939664894</v>
      </c>
      <c r="G552" s="27">
        <f t="shared" si="197"/>
        <v>356.7486</v>
      </c>
      <c r="H552" s="27">
        <f t="shared" si="197"/>
        <v>7044.090957734908</v>
      </c>
      <c r="I552" s="27">
        <f t="shared" si="197"/>
        <v>16555.01263846126</v>
      </c>
      <c r="J552" s="27">
        <f t="shared" si="197"/>
        <v>827.7506319230629</v>
      </c>
      <c r="K552" s="27">
        <f t="shared" si="197"/>
        <v>15727.2620065382</v>
      </c>
    </row>
    <row r="553" spans="1:11" ht="15" customHeight="1">
      <c r="A553" s="28">
        <v>184</v>
      </c>
      <c r="B553" s="26"/>
      <c r="C553" s="26" t="s">
        <v>193</v>
      </c>
      <c r="D553" s="26" t="s">
        <v>333</v>
      </c>
      <c r="E553" s="27">
        <v>1152.96288</v>
      </c>
      <c r="F553" s="27">
        <v>23.992213627061517</v>
      </c>
      <c r="G553" s="27">
        <v>63.770399999999995</v>
      </c>
      <c r="H553" s="27">
        <v>3230.9594538788056</v>
      </c>
      <c r="I553" s="27">
        <v>4471.684947505867</v>
      </c>
      <c r="J553" s="27">
        <v>223.58424737529373</v>
      </c>
      <c r="K553" s="27">
        <v>4248.100700130573</v>
      </c>
    </row>
    <row r="554" spans="1:11" ht="15" customHeight="1">
      <c r="A554" s="28"/>
      <c r="B554" s="26"/>
      <c r="C554" s="26"/>
      <c r="D554" s="26" t="s">
        <v>332</v>
      </c>
      <c r="E554" s="27">
        <v>11221.747535999999</v>
      </c>
      <c r="F554" s="27">
        <v>221.49672359135928</v>
      </c>
      <c r="G554" s="27">
        <v>650.8310699999998</v>
      </c>
      <c r="H554" s="27">
        <v>1176.7108922753196</v>
      </c>
      <c r="I554" s="27">
        <v>13270.786221866678</v>
      </c>
      <c r="J554" s="27">
        <v>663.5393110933339</v>
      </c>
      <c r="K554" s="27">
        <v>12607.246910773343</v>
      </c>
    </row>
    <row r="555" spans="1:11" ht="15" customHeight="1">
      <c r="A555" s="28"/>
      <c r="B555" s="26"/>
      <c r="C555" s="26"/>
      <c r="D555" s="26" t="s">
        <v>342</v>
      </c>
      <c r="E555" s="27">
        <f>SUM(E553:E554)</f>
        <v>12374.710415999998</v>
      </c>
      <c r="F555" s="27">
        <f aca="true" t="shared" si="198" ref="F555:K555">SUM(F553:F554)</f>
        <v>245.4889372184208</v>
      </c>
      <c r="G555" s="27">
        <f t="shared" si="198"/>
        <v>714.6014699999998</v>
      </c>
      <c r="H555" s="27">
        <f t="shared" si="198"/>
        <v>4407.670346154126</v>
      </c>
      <c r="I555" s="27">
        <f t="shared" si="198"/>
        <v>17742.471169372544</v>
      </c>
      <c r="J555" s="27">
        <f t="shared" si="198"/>
        <v>887.1235584686276</v>
      </c>
      <c r="K555" s="27">
        <f t="shared" si="198"/>
        <v>16855.34761090392</v>
      </c>
    </row>
    <row r="556" spans="1:11" ht="15" customHeight="1">
      <c r="A556" s="28"/>
      <c r="B556" s="26"/>
      <c r="C556" s="40" t="s">
        <v>379</v>
      </c>
      <c r="D556" s="40" t="s">
        <v>333</v>
      </c>
      <c r="E556" s="41">
        <f>E522+E525+E528+E531+E534+E535+E538+E541+E544+E547+E550+E553</f>
        <v>47097.789989871904</v>
      </c>
      <c r="F556" s="41">
        <f aca="true" t="shared" si="199" ref="F556:K556">F522+F525+F528+F531+F534+F535+F538+F541+F544+F547+F550+F553</f>
        <v>166.88080000000002</v>
      </c>
      <c r="G556" s="41">
        <f t="shared" si="199"/>
        <v>2446.5745499999994</v>
      </c>
      <c r="H556" s="41">
        <f t="shared" si="199"/>
        <v>86975.65953928909</v>
      </c>
      <c r="I556" s="41">
        <f t="shared" si="199"/>
        <v>136686.904879161</v>
      </c>
      <c r="J556" s="41">
        <f t="shared" si="199"/>
        <v>6834.345243958055</v>
      </c>
      <c r="K556" s="41">
        <f t="shared" si="199"/>
        <v>129852.55963520297</v>
      </c>
    </row>
    <row r="557" spans="1:11" ht="15" customHeight="1">
      <c r="A557" s="28"/>
      <c r="B557" s="26"/>
      <c r="C557" s="40"/>
      <c r="D557" s="40" t="s">
        <v>332</v>
      </c>
      <c r="E557" s="41">
        <f>E523+E526+E529+E532+E536+E539+E542+E545+E548+E551+E554</f>
        <v>68057.58002237121</v>
      </c>
      <c r="F557" s="41">
        <f aca="true" t="shared" si="200" ref="F557:K557">F523+F526+F529+F532+F536+F539+F542+F545+F548+F551+F554</f>
        <v>931.3747000000001</v>
      </c>
      <c r="G557" s="41">
        <f t="shared" si="200"/>
        <v>4450.01787</v>
      </c>
      <c r="H557" s="41">
        <f t="shared" si="200"/>
        <v>6468.7109574999995</v>
      </c>
      <c r="I557" s="41">
        <f t="shared" si="200"/>
        <v>79907.6835498712</v>
      </c>
      <c r="J557" s="41">
        <f t="shared" si="200"/>
        <v>3995.384177493561</v>
      </c>
      <c r="K557" s="41">
        <f t="shared" si="200"/>
        <v>75912.29937237766</v>
      </c>
    </row>
    <row r="558" spans="1:11" ht="15" customHeight="1">
      <c r="A558" s="28"/>
      <c r="B558" s="26"/>
      <c r="C558" s="40"/>
      <c r="D558" s="40" t="s">
        <v>342</v>
      </c>
      <c r="E558" s="41">
        <f aca="true" t="shared" si="201" ref="E558:K558">SUM(E556:E557)</f>
        <v>115155.37001224312</v>
      </c>
      <c r="F558" s="41">
        <f t="shared" si="201"/>
        <v>1098.2555000000002</v>
      </c>
      <c r="G558" s="41">
        <f t="shared" si="201"/>
        <v>6896.592419999999</v>
      </c>
      <c r="H558" s="41">
        <f t="shared" si="201"/>
        <v>93444.37049678908</v>
      </c>
      <c r="I558" s="41">
        <f t="shared" si="201"/>
        <v>216594.5884290322</v>
      </c>
      <c r="J558" s="41">
        <f t="shared" si="201"/>
        <v>10829.729421451615</v>
      </c>
      <c r="K558" s="41">
        <f t="shared" si="201"/>
        <v>205764.8590075806</v>
      </c>
    </row>
    <row r="559" spans="1:11" ht="15" customHeight="1">
      <c r="A559" s="28"/>
      <c r="B559" s="26"/>
      <c r="C559" s="26"/>
      <c r="D559" s="26"/>
      <c r="E559" s="27"/>
      <c r="F559" s="27"/>
      <c r="G559" s="27"/>
      <c r="H559" s="27"/>
      <c r="I559" s="27"/>
      <c r="J559" s="27"/>
      <c r="K559" s="27"/>
    </row>
    <row r="560" spans="1:11" ht="15" customHeight="1">
      <c r="A560" s="28">
        <v>185</v>
      </c>
      <c r="B560" s="26" t="s">
        <v>194</v>
      </c>
      <c r="C560" s="26" t="s">
        <v>194</v>
      </c>
      <c r="D560" s="26" t="s">
        <v>333</v>
      </c>
      <c r="E560" s="27">
        <v>3987.9349529187584</v>
      </c>
      <c r="F560" s="27">
        <v>222.28714633950426</v>
      </c>
      <c r="G560" s="27">
        <v>688.986753</v>
      </c>
      <c r="H560" s="27">
        <v>3530.5039926212826</v>
      </c>
      <c r="I560" s="27">
        <v>8429.712844879545</v>
      </c>
      <c r="J560" s="27">
        <v>421.48564224397717</v>
      </c>
      <c r="K560" s="27">
        <v>8008.227202635568</v>
      </c>
    </row>
    <row r="561" spans="1:11" ht="15" customHeight="1">
      <c r="A561" s="28"/>
      <c r="B561" s="26"/>
      <c r="C561" s="26"/>
      <c r="D561" s="26" t="s">
        <v>332</v>
      </c>
      <c r="E561" s="27">
        <v>5178.911556</v>
      </c>
      <c r="F561" s="27">
        <v>69.836955839913</v>
      </c>
      <c r="G561" s="27">
        <v>914.9790975000001</v>
      </c>
      <c r="H561" s="27">
        <v>1133.607700923588</v>
      </c>
      <c r="I561" s="27">
        <v>7297.335310263501</v>
      </c>
      <c r="J561" s="27">
        <v>364.86676551317504</v>
      </c>
      <c r="K561" s="27">
        <v>6932.468544750326</v>
      </c>
    </row>
    <row r="562" spans="1:11" ht="15" customHeight="1">
      <c r="A562" s="28"/>
      <c r="B562" s="26"/>
      <c r="C562" s="26"/>
      <c r="D562" s="26" t="s">
        <v>342</v>
      </c>
      <c r="E562" s="27">
        <f>SUM(E560:E561)</f>
        <v>9166.84650891876</v>
      </c>
      <c r="F562" s="27">
        <f aca="true" t="shared" si="202" ref="F562:K562">SUM(F560:F561)</f>
        <v>292.12410217941726</v>
      </c>
      <c r="G562" s="27">
        <f t="shared" si="202"/>
        <v>1603.9658505000002</v>
      </c>
      <c r="H562" s="27">
        <f t="shared" si="202"/>
        <v>4664.111693544871</v>
      </c>
      <c r="I562" s="27">
        <f t="shared" si="202"/>
        <v>15727.048155143046</v>
      </c>
      <c r="J562" s="27">
        <f t="shared" si="202"/>
        <v>786.3524077571522</v>
      </c>
      <c r="K562" s="27">
        <f t="shared" si="202"/>
        <v>14940.695747385893</v>
      </c>
    </row>
    <row r="563" spans="1:11" ht="15" customHeight="1">
      <c r="A563" s="28">
        <v>186</v>
      </c>
      <c r="B563" s="26"/>
      <c r="C563" s="26" t="s">
        <v>195</v>
      </c>
      <c r="D563" s="26" t="s">
        <v>333</v>
      </c>
      <c r="E563" s="27">
        <v>1124.0265888</v>
      </c>
      <c r="F563" s="27">
        <v>203.89306</v>
      </c>
      <c r="G563" s="27">
        <v>136.73376879999998</v>
      </c>
      <c r="H563" s="27">
        <v>1230.879879907613</v>
      </c>
      <c r="I563" s="27">
        <v>2695.533297507613</v>
      </c>
      <c r="J563" s="27">
        <v>157.37266987685211</v>
      </c>
      <c r="K563" s="27">
        <v>2538.160627630761</v>
      </c>
    </row>
    <row r="564" spans="1:11" ht="15" customHeight="1">
      <c r="A564" s="28"/>
      <c r="B564" s="26"/>
      <c r="C564" s="26"/>
      <c r="D564" s="26" t="s">
        <v>332</v>
      </c>
      <c r="E564" s="27">
        <v>18304.86897443518</v>
      </c>
      <c r="F564" s="27">
        <v>1279.2194700874368</v>
      </c>
      <c r="G564" s="27">
        <v>2566.6378635</v>
      </c>
      <c r="H564" s="27">
        <v>2278.204891640589</v>
      </c>
      <c r="I564" s="27">
        <v>24428.931199663202</v>
      </c>
      <c r="J564" s="27">
        <v>1418.0174803331604</v>
      </c>
      <c r="K564" s="27">
        <v>23010.91371933004</v>
      </c>
    </row>
    <row r="565" spans="1:11" ht="15" customHeight="1">
      <c r="A565" s="28"/>
      <c r="B565" s="26"/>
      <c r="C565" s="26"/>
      <c r="D565" s="26" t="s">
        <v>342</v>
      </c>
      <c r="E565" s="27">
        <f>SUM(E563:E564)</f>
        <v>19428.89556323518</v>
      </c>
      <c r="F565" s="27">
        <f aca="true" t="shared" si="203" ref="F565:K565">SUM(F563:F564)</f>
        <v>1483.1125300874369</v>
      </c>
      <c r="G565" s="27">
        <f t="shared" si="203"/>
        <v>2703.3716323</v>
      </c>
      <c r="H565" s="27">
        <f t="shared" si="203"/>
        <v>3509.084771548202</v>
      </c>
      <c r="I565" s="27">
        <f t="shared" si="203"/>
        <v>27124.464497170815</v>
      </c>
      <c r="J565" s="27">
        <f t="shared" si="203"/>
        <v>1575.3901502100125</v>
      </c>
      <c r="K565" s="27">
        <f t="shared" si="203"/>
        <v>25549.074346960802</v>
      </c>
    </row>
    <row r="566" spans="1:11" ht="15" customHeight="1">
      <c r="A566" s="28">
        <v>187</v>
      </c>
      <c r="B566" s="26"/>
      <c r="C566" s="26" t="s">
        <v>196</v>
      </c>
      <c r="D566" s="26" t="s">
        <v>333</v>
      </c>
      <c r="E566" s="27">
        <v>1539.4677391624496</v>
      </c>
      <c r="F566" s="27">
        <v>399.47451997458205</v>
      </c>
      <c r="G566" s="27">
        <v>272.8188996</v>
      </c>
      <c r="H566" s="27">
        <v>2706.9507109944675</v>
      </c>
      <c r="I566" s="27">
        <v>4918.711869731499</v>
      </c>
      <c r="J566" s="27">
        <v>245.93559348657507</v>
      </c>
      <c r="K566" s="27">
        <v>4672.776276244924</v>
      </c>
    </row>
    <row r="567" spans="1:11" ht="15" customHeight="1">
      <c r="A567" s="28"/>
      <c r="B567" s="26"/>
      <c r="C567" s="26"/>
      <c r="D567" s="26" t="s">
        <v>332</v>
      </c>
      <c r="E567" s="27">
        <v>12439.43366224</v>
      </c>
      <c r="F567" s="27">
        <v>678.2612736420344</v>
      </c>
      <c r="G567" s="27">
        <v>2207.0379045000004</v>
      </c>
      <c r="H567" s="27">
        <v>2090.0582920408588</v>
      </c>
      <c r="I567" s="27">
        <v>17414.791132422895</v>
      </c>
      <c r="J567" s="27">
        <v>870.7395566211447</v>
      </c>
      <c r="K567" s="27">
        <v>16544.05157580175</v>
      </c>
    </row>
    <row r="568" spans="1:11" ht="15" customHeight="1">
      <c r="A568" s="28"/>
      <c r="B568" s="26"/>
      <c r="C568" s="26"/>
      <c r="D568" s="26" t="s">
        <v>342</v>
      </c>
      <c r="E568" s="27">
        <f>SUM(E566:E567)</f>
        <v>13978.90140140245</v>
      </c>
      <c r="F568" s="27">
        <f aca="true" t="shared" si="204" ref="F568:K568">SUM(F566:F567)</f>
        <v>1077.7357936166165</v>
      </c>
      <c r="G568" s="27">
        <f t="shared" si="204"/>
        <v>2479.8568041000003</v>
      </c>
      <c r="H568" s="27">
        <f t="shared" si="204"/>
        <v>4797.009003035326</v>
      </c>
      <c r="I568" s="27">
        <f t="shared" si="204"/>
        <v>22333.503002154393</v>
      </c>
      <c r="J568" s="27">
        <f t="shared" si="204"/>
        <v>1116.67515010772</v>
      </c>
      <c r="K568" s="27">
        <f t="shared" si="204"/>
        <v>21216.827852046674</v>
      </c>
    </row>
    <row r="569" spans="1:11" ht="15" customHeight="1">
      <c r="A569" s="28">
        <v>188</v>
      </c>
      <c r="B569" s="26"/>
      <c r="C569" s="26" t="s">
        <v>197</v>
      </c>
      <c r="D569" s="26" t="s">
        <v>333</v>
      </c>
      <c r="E569" s="27">
        <v>728.1659875336217</v>
      </c>
      <c r="F569" s="27">
        <v>29.821658956158664</v>
      </c>
      <c r="G569" s="27">
        <v>125.1603379</v>
      </c>
      <c r="H569" s="27">
        <v>1347.3521313453475</v>
      </c>
      <c r="I569" s="27">
        <v>2230.500115735128</v>
      </c>
      <c r="J569" s="27">
        <v>111.5250057867562</v>
      </c>
      <c r="K569" s="27">
        <v>2118.975109948372</v>
      </c>
    </row>
    <row r="570" spans="1:11" ht="15" customHeight="1">
      <c r="A570" s="28"/>
      <c r="B570" s="26"/>
      <c r="C570" s="26"/>
      <c r="D570" s="26" t="s">
        <v>332</v>
      </c>
      <c r="E570" s="27">
        <v>9087.77236174573</v>
      </c>
      <c r="F570" s="27">
        <v>101.66535464225336</v>
      </c>
      <c r="G570" s="27">
        <v>1452.4957421</v>
      </c>
      <c r="H570" s="27">
        <v>843.1788101964956</v>
      </c>
      <c r="I570" s="27">
        <v>11485.11226868448</v>
      </c>
      <c r="J570" s="27">
        <v>574.255613434224</v>
      </c>
      <c r="K570" s="27">
        <v>10910.856655250256</v>
      </c>
    </row>
    <row r="571" spans="1:11" ht="15" customHeight="1">
      <c r="A571" s="28"/>
      <c r="B571" s="26"/>
      <c r="C571" s="26"/>
      <c r="D571" s="26" t="s">
        <v>342</v>
      </c>
      <c r="E571" s="27">
        <f>SUM(E569:E570)</f>
        <v>9815.938349279351</v>
      </c>
      <c r="F571" s="27">
        <f aca="true" t="shared" si="205" ref="F571:K571">SUM(F569:F570)</f>
        <v>131.48701359841203</v>
      </c>
      <c r="G571" s="27">
        <f t="shared" si="205"/>
        <v>1577.65608</v>
      </c>
      <c r="H571" s="27">
        <f t="shared" si="205"/>
        <v>2190.5309415418433</v>
      </c>
      <c r="I571" s="27">
        <f t="shared" si="205"/>
        <v>13715.612384419608</v>
      </c>
      <c r="J571" s="27">
        <f t="shared" si="205"/>
        <v>685.7806192209802</v>
      </c>
      <c r="K571" s="27">
        <f t="shared" si="205"/>
        <v>13029.831765198629</v>
      </c>
    </row>
    <row r="572" spans="1:11" ht="15" customHeight="1">
      <c r="A572" s="28">
        <v>189</v>
      </c>
      <c r="B572" s="26"/>
      <c r="C572" s="26" t="s">
        <v>198</v>
      </c>
      <c r="D572" s="26" t="s">
        <v>333</v>
      </c>
      <c r="E572" s="27">
        <v>296.43967182275264</v>
      </c>
      <c r="F572" s="27">
        <v>96.48119999999999</v>
      </c>
      <c r="G572" s="27">
        <v>48.188756</v>
      </c>
      <c r="H572" s="27">
        <v>588.8776915467112</v>
      </c>
      <c r="I572" s="27">
        <v>1029.9873193694639</v>
      </c>
      <c r="J572" s="27">
        <v>51.4993659684732</v>
      </c>
      <c r="K572" s="27">
        <v>978.4879534009907</v>
      </c>
    </row>
    <row r="573" spans="1:11" ht="15" customHeight="1">
      <c r="A573" s="28"/>
      <c r="B573" s="26"/>
      <c r="C573" s="26"/>
      <c r="D573" s="26" t="s">
        <v>332</v>
      </c>
      <c r="E573" s="27">
        <v>5326.8608304298905</v>
      </c>
      <c r="F573" s="27">
        <v>285.1785506733476</v>
      </c>
      <c r="G573" s="27">
        <v>1109.348436</v>
      </c>
      <c r="H573" s="27">
        <v>680.8834033540595</v>
      </c>
      <c r="I573" s="27">
        <v>7402.271220457298</v>
      </c>
      <c r="J573" s="27">
        <v>370.1135610228649</v>
      </c>
      <c r="K573" s="27">
        <v>7032.157659434433</v>
      </c>
    </row>
    <row r="574" spans="1:11" ht="15" customHeight="1">
      <c r="A574" s="28"/>
      <c r="B574" s="26"/>
      <c r="C574" s="26"/>
      <c r="D574" s="26" t="s">
        <v>342</v>
      </c>
      <c r="E574" s="27">
        <f>SUM(E572:E573)</f>
        <v>5623.300502252643</v>
      </c>
      <c r="F574" s="27">
        <f aca="true" t="shared" si="206" ref="F574:K574">SUM(F572:F573)</f>
        <v>381.6597506733476</v>
      </c>
      <c r="G574" s="27">
        <f t="shared" si="206"/>
        <v>1157.537192</v>
      </c>
      <c r="H574" s="27">
        <f t="shared" si="206"/>
        <v>1269.7610949007708</v>
      </c>
      <c r="I574" s="27">
        <f t="shared" si="206"/>
        <v>8432.258539826762</v>
      </c>
      <c r="J574" s="27">
        <f t="shared" si="206"/>
        <v>421.6129269913381</v>
      </c>
      <c r="K574" s="27">
        <f t="shared" si="206"/>
        <v>8010.645612835424</v>
      </c>
    </row>
    <row r="575" spans="1:11" ht="15" customHeight="1">
      <c r="A575" s="28">
        <v>190</v>
      </c>
      <c r="B575" s="26"/>
      <c r="C575" s="26" t="s">
        <v>199</v>
      </c>
      <c r="D575" s="26" t="s">
        <v>333</v>
      </c>
      <c r="E575" s="27">
        <v>437.0568756511617</v>
      </c>
      <c r="F575" s="27">
        <v>94.25807034482759</v>
      </c>
      <c r="G575" s="27">
        <v>87.16850999999998</v>
      </c>
      <c r="H575" s="27">
        <v>1048.9325557239042</v>
      </c>
      <c r="I575" s="27">
        <v>1667.4160117198935</v>
      </c>
      <c r="J575" s="27">
        <v>83.37080058599469</v>
      </c>
      <c r="K575" s="27">
        <v>1584.0452111338989</v>
      </c>
    </row>
    <row r="576" spans="1:11" ht="15" customHeight="1">
      <c r="A576" s="28"/>
      <c r="B576" s="26"/>
      <c r="C576" s="26"/>
      <c r="D576" s="26" t="s">
        <v>332</v>
      </c>
      <c r="E576" s="27">
        <v>7219.3633677524185</v>
      </c>
      <c r="F576" s="27">
        <v>434.26559204305613</v>
      </c>
      <c r="G576" s="27">
        <v>1490.744499</v>
      </c>
      <c r="H576" s="27">
        <v>979.6425064723145</v>
      </c>
      <c r="I576" s="27">
        <v>10124.01596526779</v>
      </c>
      <c r="J576" s="27">
        <v>506.2007982633895</v>
      </c>
      <c r="K576" s="27">
        <v>9617.8151670044</v>
      </c>
    </row>
    <row r="577" spans="1:11" ht="15" customHeight="1">
      <c r="A577" s="28"/>
      <c r="B577" s="26"/>
      <c r="C577" s="26"/>
      <c r="D577" s="26" t="s">
        <v>342</v>
      </c>
      <c r="E577" s="27">
        <f>SUM(E575:E576)</f>
        <v>7656.420243403581</v>
      </c>
      <c r="F577" s="27">
        <f aca="true" t="shared" si="207" ref="F577:K577">SUM(F575:F576)</f>
        <v>528.5236623878837</v>
      </c>
      <c r="G577" s="27">
        <f t="shared" si="207"/>
        <v>1577.9130089999999</v>
      </c>
      <c r="H577" s="27">
        <f t="shared" si="207"/>
        <v>2028.5750621962188</v>
      </c>
      <c r="I577" s="27">
        <f t="shared" si="207"/>
        <v>11791.431976987684</v>
      </c>
      <c r="J577" s="27">
        <f t="shared" si="207"/>
        <v>589.5715988493841</v>
      </c>
      <c r="K577" s="27">
        <f t="shared" si="207"/>
        <v>11201.860378138299</v>
      </c>
    </row>
    <row r="578" spans="1:11" ht="15" customHeight="1">
      <c r="A578" s="28">
        <v>191</v>
      </c>
      <c r="B578" s="26"/>
      <c r="C578" s="26" t="s">
        <v>200</v>
      </c>
      <c r="D578" s="26" t="s">
        <v>333</v>
      </c>
      <c r="E578" s="27">
        <v>1624.969574381283</v>
      </c>
      <c r="F578" s="27">
        <v>150.90743594182757</v>
      </c>
      <c r="G578" s="27">
        <v>255.27608550000005</v>
      </c>
      <c r="H578" s="27">
        <v>2426.999621679083</v>
      </c>
      <c r="I578" s="27">
        <v>4458.152717502194</v>
      </c>
      <c r="J578" s="27">
        <v>222.9076358751097</v>
      </c>
      <c r="K578" s="27">
        <v>4235.245081627084</v>
      </c>
    </row>
    <row r="579" spans="1:11" ht="15" customHeight="1">
      <c r="A579" s="28"/>
      <c r="B579" s="26"/>
      <c r="C579" s="26"/>
      <c r="D579" s="26" t="s">
        <v>332</v>
      </c>
      <c r="E579" s="27">
        <v>14286.413260800002</v>
      </c>
      <c r="F579" s="27">
        <v>698.7850955123495</v>
      </c>
      <c r="G579" s="27">
        <v>2591.872341</v>
      </c>
      <c r="H579" s="27">
        <v>2231.441183727004</v>
      </c>
      <c r="I579" s="27">
        <v>19808.511881039358</v>
      </c>
      <c r="J579" s="27">
        <v>990.4255940519676</v>
      </c>
      <c r="K579" s="27">
        <v>18818.08628698739</v>
      </c>
    </row>
    <row r="580" spans="1:11" ht="15" customHeight="1">
      <c r="A580" s="28"/>
      <c r="B580" s="26"/>
      <c r="C580" s="26"/>
      <c r="D580" s="26" t="s">
        <v>342</v>
      </c>
      <c r="E580" s="27">
        <f>SUM(E578:E579)</f>
        <v>15911.382835181284</v>
      </c>
      <c r="F580" s="27">
        <f aca="true" t="shared" si="208" ref="F580:K580">SUM(F578:F579)</f>
        <v>849.692531454177</v>
      </c>
      <c r="G580" s="27">
        <f t="shared" si="208"/>
        <v>2847.1484265</v>
      </c>
      <c r="H580" s="27">
        <f t="shared" si="208"/>
        <v>4658.440805406087</v>
      </c>
      <c r="I580" s="27">
        <f t="shared" si="208"/>
        <v>24266.664598541553</v>
      </c>
      <c r="J580" s="27">
        <f t="shared" si="208"/>
        <v>1213.3332299270774</v>
      </c>
      <c r="K580" s="27">
        <f t="shared" si="208"/>
        <v>23053.331368614472</v>
      </c>
    </row>
    <row r="581" spans="1:11" ht="15" customHeight="1">
      <c r="A581" s="28">
        <v>192</v>
      </c>
      <c r="B581" s="26"/>
      <c r="C581" s="26" t="s">
        <v>201</v>
      </c>
      <c r="D581" s="26" t="s">
        <v>333</v>
      </c>
      <c r="E581" s="27">
        <v>1774.6588378435006</v>
      </c>
      <c r="F581" s="27">
        <v>59.45850844309983</v>
      </c>
      <c r="G581" s="27">
        <v>383.48877860000005</v>
      </c>
      <c r="H581" s="27">
        <v>2483.3995321370744</v>
      </c>
      <c r="I581" s="27">
        <v>4701.005657023675</v>
      </c>
      <c r="J581" s="27">
        <v>235.05028285118354</v>
      </c>
      <c r="K581" s="27">
        <v>4465.955374172491</v>
      </c>
    </row>
    <row r="582" spans="1:11" ht="15" customHeight="1">
      <c r="A582" s="28"/>
      <c r="B582" s="26"/>
      <c r="C582" s="26"/>
      <c r="D582" s="26" t="s">
        <v>332</v>
      </c>
      <c r="E582" s="27">
        <v>12888.896128800001</v>
      </c>
      <c r="F582" s="27">
        <v>145.0869195596093</v>
      </c>
      <c r="G582" s="27">
        <v>2757.2794154</v>
      </c>
      <c r="H582" s="27">
        <v>1073.6795191450913</v>
      </c>
      <c r="I582" s="27">
        <v>16864.941982904704</v>
      </c>
      <c r="J582" s="27">
        <v>843.2470991452351</v>
      </c>
      <c r="K582" s="27">
        <v>16021.694883759468</v>
      </c>
    </row>
    <row r="583" spans="1:11" ht="15" customHeight="1">
      <c r="A583" s="28"/>
      <c r="B583" s="26"/>
      <c r="C583" s="26"/>
      <c r="D583" s="26" t="s">
        <v>342</v>
      </c>
      <c r="E583" s="27">
        <f>SUM(E581:E582)</f>
        <v>14663.554966643502</v>
      </c>
      <c r="F583" s="27">
        <f aca="true" t="shared" si="209" ref="F583:K583">SUM(F581:F582)</f>
        <v>204.54542800270912</v>
      </c>
      <c r="G583" s="27">
        <f t="shared" si="209"/>
        <v>3140.7681939999998</v>
      </c>
      <c r="H583" s="27">
        <f t="shared" si="209"/>
        <v>3557.079051282166</v>
      </c>
      <c r="I583" s="27">
        <f t="shared" si="209"/>
        <v>21565.947639928378</v>
      </c>
      <c r="J583" s="27">
        <f t="shared" si="209"/>
        <v>1078.2973819964186</v>
      </c>
      <c r="K583" s="27">
        <f t="shared" si="209"/>
        <v>20487.65025793196</v>
      </c>
    </row>
    <row r="584" spans="1:11" ht="15" customHeight="1">
      <c r="A584" s="28"/>
      <c r="B584" s="26"/>
      <c r="C584" s="40" t="s">
        <v>379</v>
      </c>
      <c r="D584" s="40" t="s">
        <v>333</v>
      </c>
      <c r="E584" s="41">
        <f>E560+E563+E566+E569+E572+E575+E578+E581</f>
        <v>11512.720228113529</v>
      </c>
      <c r="F584" s="41">
        <f aca="true" t="shared" si="210" ref="F584:K584">F560+F563+F566+F569+F572+F575+F578+F581</f>
        <v>1256.5815999999998</v>
      </c>
      <c r="G584" s="41">
        <f t="shared" si="210"/>
        <v>1997.8218894000001</v>
      </c>
      <c r="H584" s="41">
        <f t="shared" si="210"/>
        <v>15363.896115955484</v>
      </c>
      <c r="I584" s="41">
        <f t="shared" si="210"/>
        <v>30131.019833469007</v>
      </c>
      <c r="J584" s="41">
        <f t="shared" si="210"/>
        <v>1529.1469966749216</v>
      </c>
      <c r="K584" s="41">
        <f t="shared" si="210"/>
        <v>28601.872836794093</v>
      </c>
    </row>
    <row r="585" spans="1:11" ht="15" customHeight="1">
      <c r="A585" s="28"/>
      <c r="B585" s="26"/>
      <c r="C585" s="40"/>
      <c r="D585" s="40" t="s">
        <v>332</v>
      </c>
      <c r="E585" s="41">
        <f aca="true" t="shared" si="211" ref="E585:K585">E561+E564+E567+E570+E573+E576+E579+E582</f>
        <v>84732.52014220323</v>
      </c>
      <c r="F585" s="41">
        <f t="shared" si="211"/>
        <v>3692.299212</v>
      </c>
      <c r="G585" s="41">
        <f t="shared" si="211"/>
        <v>15090.395299000002</v>
      </c>
      <c r="H585" s="41">
        <f t="shared" si="211"/>
        <v>11310.6963075</v>
      </c>
      <c r="I585" s="41">
        <f t="shared" si="211"/>
        <v>114825.91096070324</v>
      </c>
      <c r="J585" s="41">
        <f t="shared" si="211"/>
        <v>5937.866468385162</v>
      </c>
      <c r="K585" s="41">
        <f t="shared" si="211"/>
        <v>108888.04449231808</v>
      </c>
    </row>
    <row r="586" spans="1:11" ht="15" customHeight="1">
      <c r="A586" s="28"/>
      <c r="B586" s="26"/>
      <c r="C586" s="40"/>
      <c r="D586" s="40" t="s">
        <v>342</v>
      </c>
      <c r="E586" s="41">
        <f aca="true" t="shared" si="212" ref="E586:K586">SUM(E584:E585)</f>
        <v>96245.24037031675</v>
      </c>
      <c r="F586" s="41">
        <f t="shared" si="212"/>
        <v>4948.880811999999</v>
      </c>
      <c r="G586" s="41">
        <f t="shared" si="212"/>
        <v>17088.2171884</v>
      </c>
      <c r="H586" s="41">
        <f t="shared" si="212"/>
        <v>26674.592423455484</v>
      </c>
      <c r="I586" s="41">
        <f t="shared" si="212"/>
        <v>144956.93079417225</v>
      </c>
      <c r="J586" s="41">
        <f t="shared" si="212"/>
        <v>7467.013465060084</v>
      </c>
      <c r="K586" s="41">
        <f t="shared" si="212"/>
        <v>137489.91732911218</v>
      </c>
    </row>
    <row r="587" spans="1:11" ht="15" customHeight="1">
      <c r="A587" s="28"/>
      <c r="B587" s="26"/>
      <c r="C587" s="26"/>
      <c r="D587" s="26"/>
      <c r="E587" s="27"/>
      <c r="F587" s="27"/>
      <c r="G587" s="27"/>
      <c r="H587" s="27"/>
      <c r="I587" s="27"/>
      <c r="J587" s="27"/>
      <c r="K587" s="27"/>
    </row>
    <row r="588" spans="1:11" ht="15" customHeight="1">
      <c r="A588" s="28">
        <v>193</v>
      </c>
      <c r="B588" s="26" t="s">
        <v>202</v>
      </c>
      <c r="C588" s="26" t="s">
        <v>202</v>
      </c>
      <c r="D588" s="26" t="s">
        <v>333</v>
      </c>
      <c r="E588" s="27">
        <v>620.9511717165824</v>
      </c>
      <c r="F588" s="27">
        <v>422.80970684371516</v>
      </c>
      <c r="G588" s="27">
        <v>0</v>
      </c>
      <c r="H588" s="27">
        <v>958.2073291851369</v>
      </c>
      <c r="I588" s="27">
        <v>2001.9682077454345</v>
      </c>
      <c r="J588" s="27">
        <v>100.09841038727177</v>
      </c>
      <c r="K588" s="27">
        <v>1901.8697973581627</v>
      </c>
    </row>
    <row r="589" spans="1:11" ht="15" customHeight="1">
      <c r="A589" s="28"/>
      <c r="B589" s="26"/>
      <c r="C589" s="26"/>
      <c r="D589" s="26" t="s">
        <v>332</v>
      </c>
      <c r="E589" s="27">
        <v>13901.62975313519</v>
      </c>
      <c r="F589" s="27">
        <v>1229.8393586147295</v>
      </c>
      <c r="G589" s="27">
        <v>0</v>
      </c>
      <c r="H589" s="27">
        <v>3971.676728569781</v>
      </c>
      <c r="I589" s="27">
        <v>19103.145840319703</v>
      </c>
      <c r="J589" s="27">
        <v>955.1572920159854</v>
      </c>
      <c r="K589" s="27">
        <v>18147.988548303718</v>
      </c>
    </row>
    <row r="590" spans="1:11" ht="15" customHeight="1">
      <c r="A590" s="28"/>
      <c r="B590" s="26"/>
      <c r="C590" s="26"/>
      <c r="D590" s="26" t="s">
        <v>342</v>
      </c>
      <c r="E590" s="27">
        <f>SUM(E588:E589)</f>
        <v>14522.580924851773</v>
      </c>
      <c r="F590" s="27">
        <f aca="true" t="shared" si="213" ref="F590:K590">SUM(F588:F589)</f>
        <v>1652.6490654584445</v>
      </c>
      <c r="G590" s="27">
        <f t="shared" si="213"/>
        <v>0</v>
      </c>
      <c r="H590" s="27">
        <f t="shared" si="213"/>
        <v>4929.884057754918</v>
      </c>
      <c r="I590" s="27">
        <f t="shared" si="213"/>
        <v>21105.114048065137</v>
      </c>
      <c r="J590" s="27">
        <f t="shared" si="213"/>
        <v>1055.2557024032571</v>
      </c>
      <c r="K590" s="27">
        <f t="shared" si="213"/>
        <v>20049.85834566188</v>
      </c>
    </row>
    <row r="591" spans="1:11" ht="15" customHeight="1">
      <c r="A591" s="28">
        <v>194</v>
      </c>
      <c r="B591" s="26"/>
      <c r="C591" s="26" t="s">
        <v>203</v>
      </c>
      <c r="D591" s="26" t="s">
        <v>333</v>
      </c>
      <c r="E591" s="27">
        <v>814.7080870003927</v>
      </c>
      <c r="F591" s="27">
        <v>41.647520089206594</v>
      </c>
      <c r="G591" s="27">
        <v>128.687382</v>
      </c>
      <c r="H591" s="27">
        <v>838.1064000438872</v>
      </c>
      <c r="I591" s="27">
        <v>1823.1493891334867</v>
      </c>
      <c r="J591" s="27">
        <v>91.1574694566743</v>
      </c>
      <c r="K591" s="27">
        <v>1731.9919196768124</v>
      </c>
    </row>
    <row r="592" spans="1:11" ht="15" customHeight="1">
      <c r="A592" s="28"/>
      <c r="B592" s="26"/>
      <c r="C592" s="26"/>
      <c r="D592" s="26" t="s">
        <v>332</v>
      </c>
      <c r="E592" s="27">
        <v>15645.581179449939</v>
      </c>
      <c r="F592" s="27">
        <v>1250.109795185819</v>
      </c>
      <c r="G592" s="27">
        <v>1798.08687</v>
      </c>
      <c r="H592" s="27">
        <v>2448.0931992277</v>
      </c>
      <c r="I592" s="27">
        <v>21141.871043863455</v>
      </c>
      <c r="J592" s="27">
        <v>1057.0935521931724</v>
      </c>
      <c r="K592" s="27">
        <v>20084.777491670284</v>
      </c>
    </row>
    <row r="593" spans="1:11" ht="15" customHeight="1">
      <c r="A593" s="28"/>
      <c r="B593" s="26"/>
      <c r="C593" s="26"/>
      <c r="D593" s="26" t="s">
        <v>342</v>
      </c>
      <c r="E593" s="27">
        <f>SUM(E591:E592)</f>
        <v>16460.28926645033</v>
      </c>
      <c r="F593" s="27">
        <f aca="true" t="shared" si="214" ref="F593:K593">SUM(F591:F592)</f>
        <v>1291.7573152750256</v>
      </c>
      <c r="G593" s="27">
        <f t="shared" si="214"/>
        <v>1926.7742520000002</v>
      </c>
      <c r="H593" s="27">
        <f t="shared" si="214"/>
        <v>3286.1995992715874</v>
      </c>
      <c r="I593" s="27">
        <f t="shared" si="214"/>
        <v>22965.020432996942</v>
      </c>
      <c r="J593" s="27">
        <f t="shared" si="214"/>
        <v>1148.2510216498467</v>
      </c>
      <c r="K593" s="27">
        <f t="shared" si="214"/>
        <v>21816.769411347097</v>
      </c>
    </row>
    <row r="594" spans="1:11" ht="15" customHeight="1">
      <c r="A594" s="28">
        <v>195</v>
      </c>
      <c r="B594" s="26"/>
      <c r="C594" s="26" t="s">
        <v>204</v>
      </c>
      <c r="D594" s="26" t="s">
        <v>333</v>
      </c>
      <c r="E594" s="27">
        <v>1029.6695136662659</v>
      </c>
      <c r="F594" s="27">
        <v>227.5997141678396</v>
      </c>
      <c r="G594" s="27">
        <v>167.031423</v>
      </c>
      <c r="H594" s="27">
        <v>952.8512508180931</v>
      </c>
      <c r="I594" s="27">
        <v>2377.151901652199</v>
      </c>
      <c r="J594" s="27">
        <v>118.85759508260993</v>
      </c>
      <c r="K594" s="27">
        <v>2258.294306569589</v>
      </c>
    </row>
    <row r="595" spans="1:11" ht="15" customHeight="1">
      <c r="A595" s="28"/>
      <c r="B595" s="26"/>
      <c r="C595" s="26"/>
      <c r="D595" s="26" t="s">
        <v>332</v>
      </c>
      <c r="E595" s="27">
        <v>16307.557878962898</v>
      </c>
      <c r="F595" s="27">
        <v>1091.9864631596276</v>
      </c>
      <c r="G595" s="27">
        <v>2510.302275</v>
      </c>
      <c r="H595" s="27">
        <v>3519.032785851932</v>
      </c>
      <c r="I595" s="27">
        <v>23428.87940297446</v>
      </c>
      <c r="J595" s="27">
        <v>1171.4439701487227</v>
      </c>
      <c r="K595" s="27">
        <v>22257.43543282574</v>
      </c>
    </row>
    <row r="596" spans="1:11" ht="15" customHeight="1">
      <c r="A596" s="28"/>
      <c r="B596" s="26"/>
      <c r="C596" s="26"/>
      <c r="D596" s="26" t="s">
        <v>342</v>
      </c>
      <c r="E596" s="27">
        <f>SUM(E594:E595)</f>
        <v>17337.227392629164</v>
      </c>
      <c r="F596" s="27">
        <f aca="true" t="shared" si="215" ref="F596:K596">SUM(F594:F595)</f>
        <v>1319.5861773274673</v>
      </c>
      <c r="G596" s="27">
        <f t="shared" si="215"/>
        <v>2677.333698</v>
      </c>
      <c r="H596" s="27">
        <f t="shared" si="215"/>
        <v>4471.884036670025</v>
      </c>
      <c r="I596" s="27">
        <f t="shared" si="215"/>
        <v>25806.03130462666</v>
      </c>
      <c r="J596" s="27">
        <f t="shared" si="215"/>
        <v>1290.3015652313327</v>
      </c>
      <c r="K596" s="27">
        <f t="shared" si="215"/>
        <v>24515.729739395327</v>
      </c>
    </row>
    <row r="597" spans="1:11" ht="15" customHeight="1">
      <c r="A597" s="28">
        <v>196</v>
      </c>
      <c r="B597" s="26"/>
      <c r="C597" s="26" t="s">
        <v>205</v>
      </c>
      <c r="D597" s="26" t="s">
        <v>333</v>
      </c>
      <c r="E597" s="27">
        <v>482.326573955959</v>
      </c>
      <c r="F597" s="27">
        <v>265.7414031794894</v>
      </c>
      <c r="G597" s="27">
        <v>60.494460000000004</v>
      </c>
      <c r="H597" s="27">
        <v>476.9603019978812</v>
      </c>
      <c r="I597" s="27">
        <v>1285.5227391333297</v>
      </c>
      <c r="J597" s="27">
        <v>64.27613695666642</v>
      </c>
      <c r="K597" s="27">
        <v>1221.2466021766631</v>
      </c>
    </row>
    <row r="598" spans="1:11" ht="15" customHeight="1">
      <c r="A598" s="28"/>
      <c r="B598" s="26"/>
      <c r="C598" s="26"/>
      <c r="D598" s="26" t="s">
        <v>332</v>
      </c>
      <c r="E598" s="27">
        <v>6388.8449588208</v>
      </c>
      <c r="F598" s="27">
        <v>857.2023871589661</v>
      </c>
      <c r="G598" s="27">
        <v>832.52619</v>
      </c>
      <c r="H598" s="27">
        <v>1597.7653167846074</v>
      </c>
      <c r="I598" s="27">
        <v>9676.338852764373</v>
      </c>
      <c r="J598" s="27">
        <v>483.81694263821873</v>
      </c>
      <c r="K598" s="27">
        <v>9192.521910126154</v>
      </c>
    </row>
    <row r="599" spans="1:11" ht="15" customHeight="1">
      <c r="A599" s="28"/>
      <c r="B599" s="26"/>
      <c r="C599" s="26"/>
      <c r="D599" s="26" t="s">
        <v>342</v>
      </c>
      <c r="E599" s="27">
        <f>SUM(E597:E598)</f>
        <v>6871.171532776759</v>
      </c>
      <c r="F599" s="27">
        <f aca="true" t="shared" si="216" ref="F599:K599">SUM(F597:F598)</f>
        <v>1122.9437903384555</v>
      </c>
      <c r="G599" s="27">
        <f t="shared" si="216"/>
        <v>893.02065</v>
      </c>
      <c r="H599" s="27">
        <f t="shared" si="216"/>
        <v>2074.7256187824887</v>
      </c>
      <c r="I599" s="27">
        <f t="shared" si="216"/>
        <v>10961.861591897703</v>
      </c>
      <c r="J599" s="27">
        <f t="shared" si="216"/>
        <v>548.0930795948851</v>
      </c>
      <c r="K599" s="27">
        <f t="shared" si="216"/>
        <v>10413.768512302817</v>
      </c>
    </row>
    <row r="600" spans="1:11" ht="15" customHeight="1">
      <c r="A600" s="28">
        <v>197</v>
      </c>
      <c r="B600" s="26"/>
      <c r="C600" s="26" t="s">
        <v>206</v>
      </c>
      <c r="D600" s="26" t="s">
        <v>333</v>
      </c>
      <c r="E600" s="27">
        <v>158.9638565351753</v>
      </c>
      <c r="F600" s="27">
        <v>309.1068302972791</v>
      </c>
      <c r="G600" s="27">
        <v>37.822967000000006</v>
      </c>
      <c r="H600" s="27">
        <v>1062.6316244705915</v>
      </c>
      <c r="I600" s="27">
        <v>1568.525278303046</v>
      </c>
      <c r="J600" s="27">
        <v>134.60290989862844</v>
      </c>
      <c r="K600" s="27">
        <v>1433.9223684044175</v>
      </c>
    </row>
    <row r="601" spans="1:11" ht="15" customHeight="1">
      <c r="A601" s="28"/>
      <c r="B601" s="26"/>
      <c r="C601" s="26"/>
      <c r="D601" s="26" t="s">
        <v>332</v>
      </c>
      <c r="E601" s="27">
        <v>11416.223743479088</v>
      </c>
      <c r="F601" s="27">
        <v>1109.489809880844</v>
      </c>
      <c r="G601" s="27">
        <v>2103.998025</v>
      </c>
      <c r="H601" s="27">
        <v>3545.1799305330765</v>
      </c>
      <c r="I601" s="27">
        <v>18174.891508893008</v>
      </c>
      <c r="J601" s="27">
        <v>908.7445754446503</v>
      </c>
      <c r="K601" s="27">
        <v>17266.14693344836</v>
      </c>
    </row>
    <row r="602" spans="1:11" ht="15" customHeight="1">
      <c r="A602" s="28"/>
      <c r="B602" s="26"/>
      <c r="C602" s="26"/>
      <c r="D602" s="26" t="s">
        <v>342</v>
      </c>
      <c r="E602" s="27">
        <f>SUM(E600:E601)</f>
        <v>11575.187600014264</v>
      </c>
      <c r="F602" s="27">
        <f aca="true" t="shared" si="217" ref="F602:K602">SUM(F600:F601)</f>
        <v>1418.596640178123</v>
      </c>
      <c r="G602" s="27">
        <f t="shared" si="217"/>
        <v>2141.820992</v>
      </c>
      <c r="H602" s="27">
        <f t="shared" si="217"/>
        <v>4607.811555003668</v>
      </c>
      <c r="I602" s="27">
        <f t="shared" si="217"/>
        <v>19743.416787196053</v>
      </c>
      <c r="J602" s="27">
        <f t="shared" si="217"/>
        <v>1043.3474853432788</v>
      </c>
      <c r="K602" s="27">
        <f t="shared" si="217"/>
        <v>18700.069301852778</v>
      </c>
    </row>
    <row r="603" spans="1:11" ht="15" customHeight="1">
      <c r="A603" s="28">
        <v>198</v>
      </c>
      <c r="B603" s="26"/>
      <c r="C603" s="26" t="s">
        <v>207</v>
      </c>
      <c r="D603" s="26" t="s">
        <v>333</v>
      </c>
      <c r="E603" s="27">
        <v>616.2254806242287</v>
      </c>
      <c r="F603" s="27">
        <v>523.5936223361618</v>
      </c>
      <c r="G603" s="27">
        <v>82.30895400000001</v>
      </c>
      <c r="H603" s="27">
        <v>851.136027871057</v>
      </c>
      <c r="I603" s="27">
        <v>2073.2640848314477</v>
      </c>
      <c r="J603" s="27">
        <v>103.6632042415724</v>
      </c>
      <c r="K603" s="27">
        <v>1969.6008805898753</v>
      </c>
    </row>
    <row r="604" spans="1:11" ht="15" customHeight="1">
      <c r="A604" s="28"/>
      <c r="B604" s="26"/>
      <c r="C604" s="26"/>
      <c r="D604" s="26" t="s">
        <v>332</v>
      </c>
      <c r="E604" s="27">
        <v>7747.359572262646</v>
      </c>
      <c r="F604" s="27">
        <v>992.0079851803417</v>
      </c>
      <c r="G604" s="27">
        <v>1029.67155</v>
      </c>
      <c r="H604" s="27">
        <v>1738.9707450329033</v>
      </c>
      <c r="I604" s="27">
        <v>11508.00985247589</v>
      </c>
      <c r="J604" s="27">
        <v>575.4004926237947</v>
      </c>
      <c r="K604" s="27">
        <v>10932.609359852097</v>
      </c>
    </row>
    <row r="605" spans="1:11" ht="15" customHeight="1">
      <c r="A605" s="28"/>
      <c r="B605" s="26"/>
      <c r="C605" s="26"/>
      <c r="D605" s="26" t="s">
        <v>342</v>
      </c>
      <c r="E605" s="27">
        <f>SUM(E603:E604)</f>
        <v>8363.585052886874</v>
      </c>
      <c r="F605" s="27">
        <f aca="true" t="shared" si="218" ref="F605:K605">SUM(F603:F604)</f>
        <v>1515.6016075165035</v>
      </c>
      <c r="G605" s="27">
        <f t="shared" si="218"/>
        <v>1111.980504</v>
      </c>
      <c r="H605" s="27">
        <f t="shared" si="218"/>
        <v>2590.1067729039605</v>
      </c>
      <c r="I605" s="27">
        <f t="shared" si="218"/>
        <v>13581.273937307338</v>
      </c>
      <c r="J605" s="27">
        <f t="shared" si="218"/>
        <v>679.0636968653671</v>
      </c>
      <c r="K605" s="27">
        <f t="shared" si="218"/>
        <v>12902.210240441971</v>
      </c>
    </row>
    <row r="606" spans="1:11" ht="15" customHeight="1">
      <c r="A606" s="28"/>
      <c r="B606" s="26"/>
      <c r="C606" s="40" t="s">
        <v>379</v>
      </c>
      <c r="D606" s="40" t="s">
        <v>333</v>
      </c>
      <c r="E606" s="41">
        <f>E588+E591+E594+E597+E600+E603</f>
        <v>3722.844683498604</v>
      </c>
      <c r="F606" s="41">
        <f aca="true" t="shared" si="219" ref="F606:K606">F588+F591+F594+F597+F600+F603</f>
        <v>1790.4987969136919</v>
      </c>
      <c r="G606" s="41">
        <f t="shared" si="219"/>
        <v>476.345186</v>
      </c>
      <c r="H606" s="41">
        <f t="shared" si="219"/>
        <v>5139.8929343866475</v>
      </c>
      <c r="I606" s="41">
        <f t="shared" si="219"/>
        <v>11129.581600798943</v>
      </c>
      <c r="J606" s="41">
        <f t="shared" si="219"/>
        <v>612.6557260234233</v>
      </c>
      <c r="K606" s="41">
        <f t="shared" si="219"/>
        <v>10516.92587477552</v>
      </c>
    </row>
    <row r="607" spans="1:11" ht="15" customHeight="1">
      <c r="A607" s="28"/>
      <c r="B607" s="26"/>
      <c r="C607" s="40"/>
      <c r="D607" s="40" t="s">
        <v>332</v>
      </c>
      <c r="E607" s="41">
        <f aca="true" t="shared" si="220" ref="E607:K607">E589+E592+E595+E598+E601+E604</f>
        <v>71407.19708611057</v>
      </c>
      <c r="F607" s="41">
        <f t="shared" si="220"/>
        <v>6530.635799180329</v>
      </c>
      <c r="G607" s="41">
        <f t="shared" si="220"/>
        <v>8274.58491</v>
      </c>
      <c r="H607" s="41">
        <f t="shared" si="220"/>
        <v>16820.718706</v>
      </c>
      <c r="I607" s="41">
        <f t="shared" si="220"/>
        <v>103033.1365012909</v>
      </c>
      <c r="J607" s="41">
        <f t="shared" si="220"/>
        <v>5151.656825064544</v>
      </c>
      <c r="K607" s="41">
        <f t="shared" si="220"/>
        <v>97881.47967622634</v>
      </c>
    </row>
    <row r="608" spans="1:11" ht="15" customHeight="1">
      <c r="A608" s="28"/>
      <c r="B608" s="26"/>
      <c r="C608" s="40"/>
      <c r="D608" s="40" t="s">
        <v>342</v>
      </c>
      <c r="E608" s="41">
        <f aca="true" t="shared" si="221" ref="E608:K608">SUM(E606:E607)</f>
        <v>75130.04176960918</v>
      </c>
      <c r="F608" s="41">
        <f t="shared" si="221"/>
        <v>8321.13459609402</v>
      </c>
      <c r="G608" s="41">
        <f t="shared" si="221"/>
        <v>8750.930096</v>
      </c>
      <c r="H608" s="41">
        <f t="shared" si="221"/>
        <v>21960.611640386647</v>
      </c>
      <c r="I608" s="41">
        <f t="shared" si="221"/>
        <v>114162.71810208984</v>
      </c>
      <c r="J608" s="41">
        <f t="shared" si="221"/>
        <v>5764.312551087967</v>
      </c>
      <c r="K608" s="41">
        <f t="shared" si="221"/>
        <v>108398.40555100187</v>
      </c>
    </row>
    <row r="609" spans="1:11" ht="15" customHeight="1">
      <c r="A609" s="28"/>
      <c r="B609" s="26"/>
      <c r="C609" s="26"/>
      <c r="D609" s="26"/>
      <c r="E609" s="27"/>
      <c r="F609" s="27"/>
      <c r="G609" s="27"/>
      <c r="H609" s="27"/>
      <c r="I609" s="27"/>
      <c r="J609" s="27"/>
      <c r="K609" s="27"/>
    </row>
    <row r="610" spans="1:11" ht="15" customHeight="1">
      <c r="A610" s="28">
        <v>199</v>
      </c>
      <c r="B610" s="26" t="s">
        <v>208</v>
      </c>
      <c r="C610" s="26" t="s">
        <v>208</v>
      </c>
      <c r="D610" s="26" t="s">
        <v>333</v>
      </c>
      <c r="E610" s="27">
        <v>718.9181116401307</v>
      </c>
      <c r="F610" s="27">
        <v>0</v>
      </c>
      <c r="G610" s="27">
        <v>110.92769999999999</v>
      </c>
      <c r="H610" s="27">
        <v>2097.7490159675613</v>
      </c>
      <c r="I610" s="27">
        <v>2927.594827607692</v>
      </c>
      <c r="J610" s="27">
        <v>146.37974138038456</v>
      </c>
      <c r="K610" s="27">
        <v>2781.2150862273074</v>
      </c>
    </row>
    <row r="611" spans="1:11" ht="15" customHeight="1">
      <c r="A611" s="28"/>
      <c r="B611" s="26"/>
      <c r="C611" s="26"/>
      <c r="D611" s="26" t="s">
        <v>332</v>
      </c>
      <c r="E611" s="27">
        <v>7063.913271910704</v>
      </c>
      <c r="F611" s="27">
        <v>2115.634844163184</v>
      </c>
      <c r="G611" s="27">
        <v>1243.6101500000002</v>
      </c>
      <c r="H611" s="27">
        <v>4721.862304105666</v>
      </c>
      <c r="I611" s="27">
        <v>15145.020570179553</v>
      </c>
      <c r="J611" s="27">
        <v>757.251028508978</v>
      </c>
      <c r="K611" s="27">
        <v>14387.769541670576</v>
      </c>
    </row>
    <row r="612" spans="1:11" ht="15" customHeight="1">
      <c r="A612" s="28"/>
      <c r="B612" s="26"/>
      <c r="C612" s="26"/>
      <c r="D612" s="26" t="s">
        <v>342</v>
      </c>
      <c r="E612" s="27">
        <f>SUM(E610:E611)</f>
        <v>7782.831383550834</v>
      </c>
      <c r="F612" s="27">
        <f aca="true" t="shared" si="222" ref="F612:K612">SUM(F610:F611)</f>
        <v>2115.634844163184</v>
      </c>
      <c r="G612" s="27">
        <f t="shared" si="222"/>
        <v>1354.5378500000002</v>
      </c>
      <c r="H612" s="27">
        <f t="shared" si="222"/>
        <v>6819.611320073227</v>
      </c>
      <c r="I612" s="27">
        <f t="shared" si="222"/>
        <v>18072.615397787245</v>
      </c>
      <c r="J612" s="27">
        <f t="shared" si="222"/>
        <v>903.6307698893626</v>
      </c>
      <c r="K612" s="27">
        <f t="shared" si="222"/>
        <v>17168.984627897884</v>
      </c>
    </row>
    <row r="613" spans="1:11" ht="15" customHeight="1">
      <c r="A613" s="28">
        <v>200</v>
      </c>
      <c r="B613" s="26"/>
      <c r="C613" s="26" t="s">
        <v>209</v>
      </c>
      <c r="D613" s="26" t="s">
        <v>333</v>
      </c>
      <c r="E613" s="27">
        <v>457.554468</v>
      </c>
      <c r="F613" s="27">
        <v>16.1875</v>
      </c>
      <c r="G613" s="27">
        <v>5.66048</v>
      </c>
      <c r="H613" s="27">
        <v>1249.6219033709629</v>
      </c>
      <c r="I613" s="27">
        <v>1729.024351370963</v>
      </c>
      <c r="J613" s="27">
        <v>86.45121756854812</v>
      </c>
      <c r="K613" s="27">
        <v>1642.5731338024148</v>
      </c>
    </row>
    <row r="614" spans="1:11" ht="15" customHeight="1">
      <c r="A614" s="28"/>
      <c r="B614" s="26"/>
      <c r="C614" s="26"/>
      <c r="D614" s="26" t="s">
        <v>332</v>
      </c>
      <c r="E614" s="27">
        <v>7509.25572795857</v>
      </c>
      <c r="F614" s="27">
        <v>7132.067552698067</v>
      </c>
      <c r="G614" s="27">
        <v>266.12879</v>
      </c>
      <c r="H614" s="27">
        <v>10721.769455001182</v>
      </c>
      <c r="I614" s="27">
        <v>25629.22152565782</v>
      </c>
      <c r="J614" s="27">
        <v>1669.2801770164667</v>
      </c>
      <c r="K614" s="27">
        <v>23959.941348641354</v>
      </c>
    </row>
    <row r="615" spans="1:11" ht="15" customHeight="1">
      <c r="A615" s="28"/>
      <c r="B615" s="26"/>
      <c r="C615" s="26"/>
      <c r="D615" s="26" t="s">
        <v>342</v>
      </c>
      <c r="E615" s="27">
        <f>SUM(E613:E614)</f>
        <v>7966.81019595857</v>
      </c>
      <c r="F615" s="27">
        <f aca="true" t="shared" si="223" ref="F615:K615">SUM(F613:F614)</f>
        <v>7148.255052698067</v>
      </c>
      <c r="G615" s="27">
        <f t="shared" si="223"/>
        <v>271.78927</v>
      </c>
      <c r="H615" s="27">
        <f t="shared" si="223"/>
        <v>11971.391358372144</v>
      </c>
      <c r="I615" s="27">
        <f t="shared" si="223"/>
        <v>27358.245877028785</v>
      </c>
      <c r="J615" s="27">
        <f t="shared" si="223"/>
        <v>1755.7313945850149</v>
      </c>
      <c r="K615" s="27">
        <f t="shared" si="223"/>
        <v>25602.51448244377</v>
      </c>
    </row>
    <row r="616" spans="1:11" ht="15" customHeight="1">
      <c r="A616" s="28">
        <v>201</v>
      </c>
      <c r="B616" s="26"/>
      <c r="C616" s="26" t="s">
        <v>210</v>
      </c>
      <c r="D616" s="26" t="s">
        <v>333</v>
      </c>
      <c r="E616" s="27">
        <v>396.6123999428207</v>
      </c>
      <c r="F616" s="27">
        <v>399.2704545454545</v>
      </c>
      <c r="G616" s="27">
        <v>81.10102</v>
      </c>
      <c r="H616" s="27">
        <v>928.2726658997913</v>
      </c>
      <c r="I616" s="27">
        <v>1805.2565403880665</v>
      </c>
      <c r="J616" s="27">
        <v>90.26282701940329</v>
      </c>
      <c r="K616" s="27">
        <v>1714.993713368663</v>
      </c>
    </row>
    <row r="617" spans="1:11" ht="15" customHeight="1">
      <c r="A617" s="28"/>
      <c r="B617" s="26"/>
      <c r="C617" s="26"/>
      <c r="D617" s="26" t="s">
        <v>332</v>
      </c>
      <c r="E617" s="27">
        <v>7553.971054399274</v>
      </c>
      <c r="F617" s="27">
        <v>4560.169456903068</v>
      </c>
      <c r="G617" s="27">
        <v>1650.97404</v>
      </c>
      <c r="H617" s="27">
        <v>6925.533556452975</v>
      </c>
      <c r="I617" s="27">
        <v>20690.648107755318</v>
      </c>
      <c r="J617" s="27">
        <v>1034.5324053877655</v>
      </c>
      <c r="K617" s="27">
        <v>19656.11570236755</v>
      </c>
    </row>
    <row r="618" spans="1:11" ht="15" customHeight="1">
      <c r="A618" s="28"/>
      <c r="B618" s="26"/>
      <c r="C618" s="26"/>
      <c r="D618" s="26" t="s">
        <v>342</v>
      </c>
      <c r="E618" s="27">
        <f>SUM(E616:E617)</f>
        <v>7950.583454342095</v>
      </c>
      <c r="F618" s="27">
        <f aca="true" t="shared" si="224" ref="F618:K618">SUM(F616:F617)</f>
        <v>4959.439911448522</v>
      </c>
      <c r="G618" s="27">
        <f t="shared" si="224"/>
        <v>1732.0750600000001</v>
      </c>
      <c r="H618" s="27">
        <f t="shared" si="224"/>
        <v>7853.806222352767</v>
      </c>
      <c r="I618" s="27">
        <f t="shared" si="224"/>
        <v>22495.904648143383</v>
      </c>
      <c r="J618" s="27">
        <f t="shared" si="224"/>
        <v>1124.795232407169</v>
      </c>
      <c r="K618" s="27">
        <f t="shared" si="224"/>
        <v>21371.109415736213</v>
      </c>
    </row>
    <row r="619" spans="1:11" ht="15" customHeight="1">
      <c r="A619" s="28">
        <v>202</v>
      </c>
      <c r="B619" s="26"/>
      <c r="C619" s="26" t="s">
        <v>211</v>
      </c>
      <c r="D619" s="26" t="s">
        <v>333</v>
      </c>
      <c r="E619" s="27">
        <v>137.05428</v>
      </c>
      <c r="F619" s="27">
        <v>86.53930581613507</v>
      </c>
      <c r="G619" s="27">
        <v>22.38944</v>
      </c>
      <c r="H619" s="27">
        <v>349.017252965219</v>
      </c>
      <c r="I619" s="27">
        <v>595.000278781354</v>
      </c>
      <c r="J619" s="27">
        <v>45.2515629013655</v>
      </c>
      <c r="K619" s="27">
        <v>549.7487158799886</v>
      </c>
    </row>
    <row r="620" spans="1:11" ht="15" customHeight="1">
      <c r="A620" s="28"/>
      <c r="B620" s="26"/>
      <c r="C620" s="26"/>
      <c r="D620" s="26" t="s">
        <v>332</v>
      </c>
      <c r="E620" s="27">
        <v>4816.705710927852</v>
      </c>
      <c r="F620" s="27">
        <v>4246.78071914712</v>
      </c>
      <c r="G620" s="27">
        <v>1069.72624</v>
      </c>
      <c r="H620" s="27">
        <v>5743.24774024029</v>
      </c>
      <c r="I620" s="27">
        <v>15876.460410315263</v>
      </c>
      <c r="J620" s="27">
        <v>928.335068015763</v>
      </c>
      <c r="K620" s="27">
        <v>14948.1253422995</v>
      </c>
    </row>
    <row r="621" spans="1:11" ht="15" customHeight="1">
      <c r="A621" s="28"/>
      <c r="B621" s="26"/>
      <c r="C621" s="26"/>
      <c r="D621" s="26" t="s">
        <v>342</v>
      </c>
      <c r="E621" s="27">
        <f>SUM(E619:E620)</f>
        <v>4953.759990927852</v>
      </c>
      <c r="F621" s="27">
        <f aca="true" t="shared" si="225" ref="F621:K621">SUM(F619:F620)</f>
        <v>4333.3200249632555</v>
      </c>
      <c r="G621" s="27">
        <f t="shared" si="225"/>
        <v>1092.1156799999999</v>
      </c>
      <c r="H621" s="27">
        <f t="shared" si="225"/>
        <v>6092.264993205509</v>
      </c>
      <c r="I621" s="27">
        <f t="shared" si="225"/>
        <v>16471.460689096617</v>
      </c>
      <c r="J621" s="27">
        <f t="shared" si="225"/>
        <v>973.5866309171286</v>
      </c>
      <c r="K621" s="27">
        <f t="shared" si="225"/>
        <v>15497.874058179488</v>
      </c>
    </row>
    <row r="622" spans="1:11" ht="15" customHeight="1">
      <c r="A622" s="28">
        <v>203</v>
      </c>
      <c r="B622" s="26"/>
      <c r="C622" s="26" t="s">
        <v>212</v>
      </c>
      <c r="D622" s="26" t="s">
        <v>333</v>
      </c>
      <c r="E622" s="27">
        <v>345.7621756556736</v>
      </c>
      <c r="F622" s="27">
        <v>0</v>
      </c>
      <c r="G622" s="27">
        <v>38.27616</v>
      </c>
      <c r="H622" s="27">
        <v>648.4276417010575</v>
      </c>
      <c r="I622" s="27">
        <v>1032.4659773567312</v>
      </c>
      <c r="J622" s="27">
        <v>51.623298867836546</v>
      </c>
      <c r="K622" s="27">
        <v>980.8426784888946</v>
      </c>
    </row>
    <row r="623" spans="1:11" ht="15" customHeight="1">
      <c r="A623" s="28"/>
      <c r="B623" s="26"/>
      <c r="C623" s="26"/>
      <c r="D623" s="26" t="s">
        <v>332</v>
      </c>
      <c r="E623" s="27">
        <v>7616.628927044575</v>
      </c>
      <c r="F623" s="27">
        <v>3951.2172229265097</v>
      </c>
      <c r="G623" s="27">
        <v>984.22536</v>
      </c>
      <c r="H623" s="27">
        <v>7446.867277489863</v>
      </c>
      <c r="I623" s="27">
        <v>19998.938787460946</v>
      </c>
      <c r="J623" s="27">
        <v>1129.8574036394723</v>
      </c>
      <c r="K623" s="27">
        <v>18869.081383821474</v>
      </c>
    </row>
    <row r="624" spans="1:11" ht="15" customHeight="1">
      <c r="A624" s="28"/>
      <c r="B624" s="26"/>
      <c r="C624" s="26"/>
      <c r="D624" s="26" t="s">
        <v>342</v>
      </c>
      <c r="E624" s="27">
        <f>SUM(E622:E623)</f>
        <v>7962.391102700249</v>
      </c>
      <c r="F624" s="27">
        <f aca="true" t="shared" si="226" ref="F624:K624">SUM(F622:F623)</f>
        <v>3951.2172229265097</v>
      </c>
      <c r="G624" s="27">
        <f t="shared" si="226"/>
        <v>1022.50152</v>
      </c>
      <c r="H624" s="27">
        <f t="shared" si="226"/>
        <v>8095.294919190921</v>
      </c>
      <c r="I624" s="27">
        <f t="shared" si="226"/>
        <v>21031.40476481768</v>
      </c>
      <c r="J624" s="27">
        <f t="shared" si="226"/>
        <v>1181.480702507309</v>
      </c>
      <c r="K624" s="27">
        <f t="shared" si="226"/>
        <v>19849.92406231037</v>
      </c>
    </row>
    <row r="625" spans="1:11" ht="15" customHeight="1">
      <c r="A625" s="28">
        <v>204</v>
      </c>
      <c r="B625" s="26"/>
      <c r="C625" s="26" t="s">
        <v>213</v>
      </c>
      <c r="D625" s="26" t="s">
        <v>333</v>
      </c>
      <c r="E625" s="27">
        <v>76.66194656713887</v>
      </c>
      <c r="F625" s="27">
        <v>151.97462519188127</v>
      </c>
      <c r="G625" s="27">
        <v>12.453220000000004</v>
      </c>
      <c r="H625" s="27">
        <v>504.2423120438192</v>
      </c>
      <c r="I625" s="27">
        <v>745.3321038028394</v>
      </c>
      <c r="J625" s="27">
        <v>59.4116751362817</v>
      </c>
      <c r="K625" s="27">
        <v>685.9204286665577</v>
      </c>
    </row>
    <row r="626" spans="1:11" ht="15" customHeight="1">
      <c r="A626" s="28"/>
      <c r="B626" s="26"/>
      <c r="C626" s="26"/>
      <c r="D626" s="26" t="s">
        <v>332</v>
      </c>
      <c r="E626" s="27">
        <v>3169.1954064</v>
      </c>
      <c r="F626" s="27">
        <v>1101.2373148694173</v>
      </c>
      <c r="G626" s="27">
        <v>488.83956</v>
      </c>
      <c r="H626" s="27">
        <v>2451.0122641615726</v>
      </c>
      <c r="I626" s="27">
        <v>7210.28454543099</v>
      </c>
      <c r="J626" s="27">
        <v>360.5142272715495</v>
      </c>
      <c r="K626" s="27">
        <v>6849.770318159441</v>
      </c>
    </row>
    <row r="627" spans="1:11" ht="15" customHeight="1">
      <c r="A627" s="28"/>
      <c r="B627" s="26"/>
      <c r="C627" s="26"/>
      <c r="D627" s="26" t="s">
        <v>342</v>
      </c>
      <c r="E627" s="27">
        <f>SUM(E625:E626)</f>
        <v>3245.857352967139</v>
      </c>
      <c r="F627" s="27">
        <f aca="true" t="shared" si="227" ref="F627:K627">SUM(F625:F626)</f>
        <v>1253.2119400612987</v>
      </c>
      <c r="G627" s="27">
        <f t="shared" si="227"/>
        <v>501.29278</v>
      </c>
      <c r="H627" s="27">
        <f t="shared" si="227"/>
        <v>2955.254576205392</v>
      </c>
      <c r="I627" s="27">
        <f t="shared" si="227"/>
        <v>7955.616649233829</v>
      </c>
      <c r="J627" s="27">
        <f t="shared" si="227"/>
        <v>419.9259024078312</v>
      </c>
      <c r="K627" s="27">
        <f t="shared" si="227"/>
        <v>7535.690746825998</v>
      </c>
    </row>
    <row r="628" spans="1:11" ht="15" customHeight="1">
      <c r="A628" s="28">
        <v>205</v>
      </c>
      <c r="B628" s="26"/>
      <c r="C628" s="26" t="s">
        <v>214</v>
      </c>
      <c r="D628" s="26" t="s">
        <v>333</v>
      </c>
      <c r="E628" s="27">
        <v>550.4481451884687</v>
      </c>
      <c r="F628" s="27">
        <v>119.30061444652907</v>
      </c>
      <c r="G628" s="27">
        <v>80.10016999999999</v>
      </c>
      <c r="H628" s="27">
        <v>1176.5482901071816</v>
      </c>
      <c r="I628" s="27">
        <v>1926.3972197421795</v>
      </c>
      <c r="J628" s="27">
        <v>117.68985348513388</v>
      </c>
      <c r="K628" s="27">
        <v>1808.7073662570456</v>
      </c>
    </row>
    <row r="629" spans="1:11" ht="15" customHeight="1">
      <c r="A629" s="28"/>
      <c r="B629" s="26"/>
      <c r="C629" s="26"/>
      <c r="D629" s="26" t="s">
        <v>332</v>
      </c>
      <c r="E629" s="27">
        <v>2459.747189781715</v>
      </c>
      <c r="F629" s="27">
        <v>648.7026392926357</v>
      </c>
      <c r="G629" s="27">
        <v>414.94883</v>
      </c>
      <c r="H629" s="27">
        <v>1528.0218000484497</v>
      </c>
      <c r="I629" s="27">
        <v>5051.420459122801</v>
      </c>
      <c r="J629" s="27">
        <v>252.57102295614</v>
      </c>
      <c r="K629" s="27">
        <v>4798.849436166661</v>
      </c>
    </row>
    <row r="630" spans="1:11" ht="15" customHeight="1">
      <c r="A630" s="28"/>
      <c r="B630" s="26"/>
      <c r="C630" s="26"/>
      <c r="D630" s="26" t="s">
        <v>342</v>
      </c>
      <c r="E630" s="27">
        <f>SUM(E628:E629)</f>
        <v>3010.1953349701835</v>
      </c>
      <c r="F630" s="27">
        <f aca="true" t="shared" si="228" ref="F630:K630">SUM(F628:F629)</f>
        <v>768.0032537391647</v>
      </c>
      <c r="G630" s="27">
        <f t="shared" si="228"/>
        <v>495.049</v>
      </c>
      <c r="H630" s="27">
        <f t="shared" si="228"/>
        <v>2704.570090155631</v>
      </c>
      <c r="I630" s="27">
        <f t="shared" si="228"/>
        <v>6977.81767886498</v>
      </c>
      <c r="J630" s="27">
        <f t="shared" si="228"/>
        <v>370.2608764412739</v>
      </c>
      <c r="K630" s="27">
        <f t="shared" si="228"/>
        <v>6607.556802423706</v>
      </c>
    </row>
    <row r="631" spans="1:11" ht="15" customHeight="1">
      <c r="A631" s="28"/>
      <c r="B631" s="26"/>
      <c r="C631" s="40" t="s">
        <v>379</v>
      </c>
      <c r="D631" s="40" t="s">
        <v>333</v>
      </c>
      <c r="E631" s="41">
        <f>E610+E613+E616+E619+E622+E625+E628</f>
        <v>2683.0115269942326</v>
      </c>
      <c r="F631" s="41">
        <f aca="true" t="shared" si="229" ref="F631:K631">F610+F613+F616+F619+F622+F625+F628</f>
        <v>773.2724999999999</v>
      </c>
      <c r="G631" s="41">
        <f t="shared" si="229"/>
        <v>350.90819</v>
      </c>
      <c r="H631" s="41">
        <f t="shared" si="229"/>
        <v>6953.879082055592</v>
      </c>
      <c r="I631" s="41">
        <f t="shared" si="229"/>
        <v>10761.071299049825</v>
      </c>
      <c r="J631" s="41">
        <f t="shared" si="229"/>
        <v>597.0701763589536</v>
      </c>
      <c r="K631" s="41">
        <f t="shared" si="229"/>
        <v>10164.001122690872</v>
      </c>
    </row>
    <row r="632" spans="1:11" ht="15" customHeight="1">
      <c r="A632" s="28"/>
      <c r="B632" s="26"/>
      <c r="C632" s="40"/>
      <c r="D632" s="40" t="s">
        <v>332</v>
      </c>
      <c r="E632" s="41">
        <f aca="true" t="shared" si="230" ref="E632:K632">E611+E614+E617+E620+E623+E626+E629</f>
        <v>40189.417288422694</v>
      </c>
      <c r="F632" s="41">
        <f t="shared" si="230"/>
        <v>23755.809749999997</v>
      </c>
      <c r="G632" s="41">
        <f t="shared" si="230"/>
        <v>6118.452970000001</v>
      </c>
      <c r="H632" s="41">
        <f t="shared" si="230"/>
        <v>39538.314397500006</v>
      </c>
      <c r="I632" s="41">
        <f t="shared" si="230"/>
        <v>109601.9944059227</v>
      </c>
      <c r="J632" s="41">
        <f t="shared" si="230"/>
        <v>6132.341332796134</v>
      </c>
      <c r="K632" s="41">
        <f t="shared" si="230"/>
        <v>103469.65307312655</v>
      </c>
    </row>
    <row r="633" spans="1:11" ht="15" customHeight="1">
      <c r="A633" s="28"/>
      <c r="B633" s="26"/>
      <c r="C633" s="40"/>
      <c r="D633" s="40" t="s">
        <v>342</v>
      </c>
      <c r="E633" s="41">
        <f aca="true" t="shared" si="231" ref="E633:K633">SUM(E631:E632)</f>
        <v>42872.428815416926</v>
      </c>
      <c r="F633" s="41">
        <f t="shared" si="231"/>
        <v>24529.082249999996</v>
      </c>
      <c r="G633" s="41">
        <f t="shared" si="231"/>
        <v>6469.361160000001</v>
      </c>
      <c r="H633" s="41">
        <f t="shared" si="231"/>
        <v>46492.1934795556</v>
      </c>
      <c r="I633" s="41">
        <f t="shared" si="231"/>
        <v>120363.06570497253</v>
      </c>
      <c r="J633" s="41">
        <f t="shared" si="231"/>
        <v>6729.411509155088</v>
      </c>
      <c r="K633" s="41">
        <f t="shared" si="231"/>
        <v>113633.65419581742</v>
      </c>
    </row>
    <row r="634" spans="1:11" ht="15" customHeight="1">
      <c r="A634" s="28"/>
      <c r="B634" s="26"/>
      <c r="C634" s="26"/>
      <c r="D634" s="26"/>
      <c r="E634" s="27"/>
      <c r="F634" s="27"/>
      <c r="G634" s="27"/>
      <c r="H634" s="27"/>
      <c r="I634" s="27"/>
      <c r="J634" s="27"/>
      <c r="K634" s="27"/>
    </row>
    <row r="635" spans="1:11" ht="15" customHeight="1">
      <c r="A635" s="28">
        <v>206</v>
      </c>
      <c r="B635" s="26" t="s">
        <v>215</v>
      </c>
      <c r="C635" s="26" t="s">
        <v>215</v>
      </c>
      <c r="D635" s="26" t="s">
        <v>333</v>
      </c>
      <c r="E635" s="27">
        <v>136.62669449257064</v>
      </c>
      <c r="F635" s="27">
        <v>8.89847721924814</v>
      </c>
      <c r="G635" s="27">
        <v>21.36278</v>
      </c>
      <c r="H635" s="27">
        <v>486.07906614693485</v>
      </c>
      <c r="I635" s="27">
        <v>652.9670178587537</v>
      </c>
      <c r="J635" s="27">
        <v>32.64835089293767</v>
      </c>
      <c r="K635" s="27">
        <v>620.3186669658161</v>
      </c>
    </row>
    <row r="636" spans="1:11" ht="15" customHeight="1">
      <c r="A636" s="28"/>
      <c r="B636" s="26"/>
      <c r="C636" s="26"/>
      <c r="D636" s="26" t="s">
        <v>332</v>
      </c>
      <c r="E636" s="27">
        <v>7254.259996</v>
      </c>
      <c r="F636" s="27">
        <v>232.44073465985454</v>
      </c>
      <c r="G636" s="27">
        <v>1163.2403400000003</v>
      </c>
      <c r="H636" s="27">
        <v>1350.4166243820478</v>
      </c>
      <c r="I636" s="27">
        <v>10000.357695041903</v>
      </c>
      <c r="J636" s="27">
        <v>500.01788475209514</v>
      </c>
      <c r="K636" s="27">
        <v>9500.339810289808</v>
      </c>
    </row>
    <row r="637" spans="1:11" ht="15" customHeight="1">
      <c r="A637" s="28"/>
      <c r="B637" s="26"/>
      <c r="C637" s="26"/>
      <c r="D637" s="26" t="s">
        <v>342</v>
      </c>
      <c r="E637" s="27">
        <f>SUM(E635:E636)</f>
        <v>7390.886690492571</v>
      </c>
      <c r="F637" s="27">
        <f aca="true" t="shared" si="232" ref="F637:K637">SUM(F635:F636)</f>
        <v>241.3392118791027</v>
      </c>
      <c r="G637" s="27">
        <f t="shared" si="232"/>
        <v>1184.6031200000002</v>
      </c>
      <c r="H637" s="27">
        <f t="shared" si="232"/>
        <v>1836.4956905289825</v>
      </c>
      <c r="I637" s="27">
        <f t="shared" si="232"/>
        <v>10653.324712900656</v>
      </c>
      <c r="J637" s="27">
        <f t="shared" si="232"/>
        <v>532.6662356450328</v>
      </c>
      <c r="K637" s="27">
        <f t="shared" si="232"/>
        <v>10120.658477255623</v>
      </c>
    </row>
    <row r="638" spans="1:11" ht="15" customHeight="1">
      <c r="A638" s="28">
        <v>207</v>
      </c>
      <c r="B638" s="26"/>
      <c r="C638" s="26" t="s">
        <v>216</v>
      </c>
      <c r="D638" s="26" t="s">
        <v>332</v>
      </c>
      <c r="E638" s="27">
        <v>461.7423835999167</v>
      </c>
      <c r="F638" s="27">
        <v>9.33674476292441</v>
      </c>
      <c r="G638" s="27">
        <v>77.50685666666666</v>
      </c>
      <c r="H638" s="27">
        <v>61.11108893489304</v>
      </c>
      <c r="I638" s="27">
        <v>609.6970739644007</v>
      </c>
      <c r="J638" s="27">
        <v>30.484853698220043</v>
      </c>
      <c r="K638" s="27">
        <v>579.2122202661807</v>
      </c>
    </row>
    <row r="639" spans="1:11" ht="15" customHeight="1">
      <c r="A639" s="28">
        <v>208</v>
      </c>
      <c r="B639" s="26"/>
      <c r="C639" s="26" t="s">
        <v>62</v>
      </c>
      <c r="D639" s="26" t="s">
        <v>333</v>
      </c>
      <c r="E639" s="27">
        <v>85.77909883190358</v>
      </c>
      <c r="F639" s="27">
        <v>2.09394275</v>
      </c>
      <c r="G639" s="27">
        <v>12.54682</v>
      </c>
      <c r="H639" s="27">
        <v>170.89363728559044</v>
      </c>
      <c r="I639" s="27">
        <v>271.313498867494</v>
      </c>
      <c r="J639" s="27">
        <v>13.5656749433747</v>
      </c>
      <c r="K639" s="27">
        <v>257.7478239241193</v>
      </c>
    </row>
    <row r="640" spans="1:11" ht="15" customHeight="1">
      <c r="A640" s="28"/>
      <c r="B640" s="26"/>
      <c r="C640" s="26"/>
      <c r="D640" s="26" t="s">
        <v>332</v>
      </c>
      <c r="E640" s="27">
        <v>5367.86575853851</v>
      </c>
      <c r="F640" s="27">
        <v>216.87996032887705</v>
      </c>
      <c r="G640" s="27">
        <v>1050.1070183333334</v>
      </c>
      <c r="H640" s="27">
        <v>1036.4254253290158</v>
      </c>
      <c r="I640" s="27">
        <v>7671.278162529736</v>
      </c>
      <c r="J640" s="27">
        <v>383.56390812648675</v>
      </c>
      <c r="K640" s="27">
        <v>7287.714254403249</v>
      </c>
    </row>
    <row r="641" spans="1:11" ht="15" customHeight="1">
      <c r="A641" s="28"/>
      <c r="B641" s="26"/>
      <c r="C641" s="26"/>
      <c r="D641" s="26" t="s">
        <v>342</v>
      </c>
      <c r="E641" s="27">
        <f>SUM(E639:E640)</f>
        <v>5453.644857370414</v>
      </c>
      <c r="F641" s="27">
        <f aca="true" t="shared" si="233" ref="F641:K641">SUM(F639:F640)</f>
        <v>218.97390307887704</v>
      </c>
      <c r="G641" s="27">
        <f t="shared" si="233"/>
        <v>1062.6538383333334</v>
      </c>
      <c r="H641" s="27">
        <f t="shared" si="233"/>
        <v>1207.319062614606</v>
      </c>
      <c r="I641" s="27">
        <f t="shared" si="233"/>
        <v>7942.5916613972295</v>
      </c>
      <c r="J641" s="27">
        <f t="shared" si="233"/>
        <v>397.12958306986144</v>
      </c>
      <c r="K641" s="27">
        <f t="shared" si="233"/>
        <v>7545.462078327368</v>
      </c>
    </row>
    <row r="642" spans="1:11" ht="15" customHeight="1">
      <c r="A642" s="28">
        <v>209</v>
      </c>
      <c r="B642" s="26"/>
      <c r="C642" s="26" t="s">
        <v>217</v>
      </c>
      <c r="D642" s="26" t="s">
        <v>333</v>
      </c>
      <c r="E642" s="27">
        <v>333.940032</v>
      </c>
      <c r="F642" s="27">
        <v>10.52640398108479</v>
      </c>
      <c r="G642" s="27">
        <v>49.729760000000006</v>
      </c>
      <c r="H642" s="27">
        <v>768.1800880731915</v>
      </c>
      <c r="I642" s="27">
        <v>1162.3762840542763</v>
      </c>
      <c r="J642" s="27">
        <v>58.11881420271383</v>
      </c>
      <c r="K642" s="27">
        <v>1104.2574698515625</v>
      </c>
    </row>
    <row r="643" spans="1:11" ht="15" customHeight="1">
      <c r="A643" s="28"/>
      <c r="B643" s="26"/>
      <c r="C643" s="26"/>
      <c r="D643" s="26" t="s">
        <v>332</v>
      </c>
      <c r="E643" s="27">
        <v>6481.343936</v>
      </c>
      <c r="F643" s="27">
        <v>187.42881595690832</v>
      </c>
      <c r="G643" s="27">
        <v>1038.77656</v>
      </c>
      <c r="H643" s="27">
        <v>1399.222881975302</v>
      </c>
      <c r="I643" s="27">
        <v>9106.772193932211</v>
      </c>
      <c r="J643" s="27">
        <v>455.33860969661055</v>
      </c>
      <c r="K643" s="27">
        <v>8651.433584235601</v>
      </c>
    </row>
    <row r="644" spans="1:11" ht="15" customHeight="1">
      <c r="A644" s="28"/>
      <c r="B644" s="26"/>
      <c r="C644" s="26"/>
      <c r="D644" s="26" t="s">
        <v>342</v>
      </c>
      <c r="E644" s="27">
        <f>SUM(E642:E643)</f>
        <v>6815.283968</v>
      </c>
      <c r="F644" s="27">
        <f aca="true" t="shared" si="234" ref="F644:K644">SUM(F642:F643)</f>
        <v>197.95521993799312</v>
      </c>
      <c r="G644" s="27">
        <f t="shared" si="234"/>
        <v>1088.50632</v>
      </c>
      <c r="H644" s="27">
        <f t="shared" si="234"/>
        <v>2167.4029700484934</v>
      </c>
      <c r="I644" s="27">
        <f t="shared" si="234"/>
        <v>10269.148477986488</v>
      </c>
      <c r="J644" s="27">
        <f t="shared" si="234"/>
        <v>513.4574238993243</v>
      </c>
      <c r="K644" s="27">
        <f t="shared" si="234"/>
        <v>9755.691054087163</v>
      </c>
    </row>
    <row r="645" spans="1:11" ht="15" customHeight="1">
      <c r="A645" s="28">
        <v>210</v>
      </c>
      <c r="B645" s="26"/>
      <c r="C645" s="26" t="s">
        <v>218</v>
      </c>
      <c r="D645" s="26" t="s">
        <v>332</v>
      </c>
      <c r="E645" s="27">
        <v>6736.593625843994</v>
      </c>
      <c r="F645" s="27">
        <v>185.15150406762808</v>
      </c>
      <c r="G645" s="27">
        <v>818.3393599999999</v>
      </c>
      <c r="H645" s="27">
        <v>1546.2190602429735</v>
      </c>
      <c r="I645" s="27">
        <v>9286.303550154595</v>
      </c>
      <c r="J645" s="27">
        <v>464.31517750772974</v>
      </c>
      <c r="K645" s="27">
        <v>8821.988372646865</v>
      </c>
    </row>
    <row r="646" spans="1:11" ht="15" customHeight="1">
      <c r="A646" s="28">
        <v>211</v>
      </c>
      <c r="B646" s="26"/>
      <c r="C646" s="26" t="s">
        <v>219</v>
      </c>
      <c r="D646" s="26" t="s">
        <v>333</v>
      </c>
      <c r="E646" s="27">
        <v>246.59928603597223</v>
      </c>
      <c r="F646" s="27">
        <v>8.847492360357677</v>
      </c>
      <c r="G646" s="27">
        <v>17.21798</v>
      </c>
      <c r="H646" s="27">
        <v>1227.3923122626193</v>
      </c>
      <c r="I646" s="27">
        <v>1500.0570706589492</v>
      </c>
      <c r="J646" s="27">
        <v>75.00285353294754</v>
      </c>
      <c r="K646" s="27">
        <v>1425.0542171260017</v>
      </c>
    </row>
    <row r="647" spans="1:11" ht="15" customHeight="1">
      <c r="A647" s="28"/>
      <c r="B647" s="26"/>
      <c r="C647" s="26"/>
      <c r="D647" s="26" t="s">
        <v>332</v>
      </c>
      <c r="E647" s="27">
        <v>5612.86508</v>
      </c>
      <c r="F647" s="27">
        <v>311.3802203909399</v>
      </c>
      <c r="G647" s="27">
        <v>257.52076000000005</v>
      </c>
      <c r="H647" s="27">
        <v>2064.4558956432707</v>
      </c>
      <c r="I647" s="27">
        <v>8246.221956034211</v>
      </c>
      <c r="J647" s="27">
        <v>412.31109780171056</v>
      </c>
      <c r="K647" s="27">
        <v>7833.910858232501</v>
      </c>
    </row>
    <row r="648" spans="1:11" ht="15" customHeight="1">
      <c r="A648" s="28"/>
      <c r="B648" s="26"/>
      <c r="C648" s="26"/>
      <c r="D648" s="26" t="s">
        <v>342</v>
      </c>
      <c r="E648" s="27">
        <f>SUM(E646:E647)</f>
        <v>5859.464366035972</v>
      </c>
      <c r="F648" s="27">
        <f aca="true" t="shared" si="235" ref="F648:K648">SUM(F646:F647)</f>
        <v>320.22771275129753</v>
      </c>
      <c r="G648" s="27">
        <f t="shared" si="235"/>
        <v>274.73874000000006</v>
      </c>
      <c r="H648" s="27">
        <f t="shared" si="235"/>
        <v>3291.84820790589</v>
      </c>
      <c r="I648" s="27">
        <f t="shared" si="235"/>
        <v>9746.27902669316</v>
      </c>
      <c r="J648" s="27">
        <f t="shared" si="235"/>
        <v>487.3139513346581</v>
      </c>
      <c r="K648" s="27">
        <f t="shared" si="235"/>
        <v>9258.965075358503</v>
      </c>
    </row>
    <row r="649" spans="1:11" ht="15" customHeight="1">
      <c r="A649" s="28">
        <v>212</v>
      </c>
      <c r="B649" s="26"/>
      <c r="C649" s="26" t="s">
        <v>220</v>
      </c>
      <c r="D649" s="26" t="s">
        <v>333</v>
      </c>
      <c r="E649" s="27">
        <v>285.986844</v>
      </c>
      <c r="F649" s="27">
        <v>93.94306850000001</v>
      </c>
      <c r="G649" s="27">
        <v>29.679</v>
      </c>
      <c r="H649" s="27">
        <v>987.9662755943161</v>
      </c>
      <c r="I649" s="27">
        <v>1397.5751880943162</v>
      </c>
      <c r="J649" s="27">
        <v>69.87875940471581</v>
      </c>
      <c r="K649" s="27">
        <v>1327.6964286896005</v>
      </c>
    </row>
    <row r="650" spans="1:11" ht="15" customHeight="1">
      <c r="A650" s="28"/>
      <c r="B650" s="26"/>
      <c r="C650" s="26"/>
      <c r="D650" s="26" t="s">
        <v>332</v>
      </c>
      <c r="E650" s="27">
        <v>7342.870183999999</v>
      </c>
      <c r="F650" s="27">
        <v>585.7052026066734</v>
      </c>
      <c r="G650" s="27">
        <v>840.996</v>
      </c>
      <c r="H650" s="27">
        <v>3709.990907846714</v>
      </c>
      <c r="I650" s="27">
        <v>12479.562294453386</v>
      </c>
      <c r="J650" s="27">
        <v>623.9781147226694</v>
      </c>
      <c r="K650" s="27">
        <v>11855.584179730717</v>
      </c>
    </row>
    <row r="651" spans="1:11" ht="15" customHeight="1">
      <c r="A651" s="28"/>
      <c r="B651" s="26"/>
      <c r="C651" s="26"/>
      <c r="D651" s="26" t="s">
        <v>342</v>
      </c>
      <c r="E651" s="27">
        <f>SUM(E649:E650)</f>
        <v>7628.857027999999</v>
      </c>
      <c r="F651" s="27">
        <f aca="true" t="shared" si="236" ref="F651:K651">SUM(F649:F650)</f>
        <v>679.6482711066734</v>
      </c>
      <c r="G651" s="27">
        <f t="shared" si="236"/>
        <v>870.675</v>
      </c>
      <c r="H651" s="27">
        <f t="shared" si="236"/>
        <v>4697.95718344103</v>
      </c>
      <c r="I651" s="27">
        <f t="shared" si="236"/>
        <v>13877.137482547703</v>
      </c>
      <c r="J651" s="27">
        <f t="shared" si="236"/>
        <v>693.8568741273851</v>
      </c>
      <c r="K651" s="27">
        <f t="shared" si="236"/>
        <v>13183.280608420317</v>
      </c>
    </row>
    <row r="652" spans="1:11" ht="15" customHeight="1">
      <c r="A652" s="28">
        <v>213</v>
      </c>
      <c r="B652" s="26"/>
      <c r="C652" s="26" t="s">
        <v>221</v>
      </c>
      <c r="D652" s="26" t="s">
        <v>332</v>
      </c>
      <c r="E652" s="27">
        <v>726.262848</v>
      </c>
      <c r="F652" s="27">
        <v>20.6623164108503</v>
      </c>
      <c r="G652" s="27">
        <v>88.13448000000001</v>
      </c>
      <c r="H652" s="27">
        <v>122.1328814615569</v>
      </c>
      <c r="I652" s="27">
        <v>957.1925258724073</v>
      </c>
      <c r="J652" s="27">
        <v>47.85962629362036</v>
      </c>
      <c r="K652" s="27">
        <v>909.3328995787869</v>
      </c>
    </row>
    <row r="653" spans="1:11" ht="15" customHeight="1">
      <c r="A653" s="28">
        <v>214</v>
      </c>
      <c r="B653" s="26"/>
      <c r="C653" s="26" t="s">
        <v>222</v>
      </c>
      <c r="D653" s="26" t="s">
        <v>333</v>
      </c>
      <c r="E653" s="27">
        <v>780.29712</v>
      </c>
      <c r="F653" s="27">
        <v>21.96819391891521</v>
      </c>
      <c r="G653" s="27">
        <v>105.23208</v>
      </c>
      <c r="H653" s="27">
        <v>2080.9413554699313</v>
      </c>
      <c r="I653" s="27">
        <v>2988.438749388846</v>
      </c>
      <c r="J653" s="27">
        <v>149.42193746944247</v>
      </c>
      <c r="K653" s="27">
        <v>2839.0168119194036</v>
      </c>
    </row>
    <row r="654" spans="1:11" ht="15" customHeight="1">
      <c r="A654" s="28"/>
      <c r="B654" s="26"/>
      <c r="C654" s="26"/>
      <c r="D654" s="26" t="s">
        <v>332</v>
      </c>
      <c r="E654" s="27">
        <v>2297.9537279999995</v>
      </c>
      <c r="F654" s="27">
        <v>64.13537620322413</v>
      </c>
      <c r="G654" s="27">
        <v>338.93363999999997</v>
      </c>
      <c r="H654" s="27">
        <v>421.36161589085384</v>
      </c>
      <c r="I654" s="27">
        <v>3122.3843600940777</v>
      </c>
      <c r="J654" s="27">
        <v>156.1192180047039</v>
      </c>
      <c r="K654" s="27">
        <v>2966.265142089374</v>
      </c>
    </row>
    <row r="655" spans="1:11" ht="15" customHeight="1">
      <c r="A655" s="28"/>
      <c r="B655" s="26"/>
      <c r="C655" s="26"/>
      <c r="D655" s="26" t="s">
        <v>342</v>
      </c>
      <c r="E655" s="27">
        <f>SUM(E653:E654)</f>
        <v>3078.2508479999997</v>
      </c>
      <c r="F655" s="27">
        <f aca="true" t="shared" si="237" ref="F655:K655">SUM(F653:F654)</f>
        <v>86.10357012213933</v>
      </c>
      <c r="G655" s="27">
        <f t="shared" si="237"/>
        <v>444.16571999999996</v>
      </c>
      <c r="H655" s="27">
        <f t="shared" si="237"/>
        <v>2502.3029713607852</v>
      </c>
      <c r="I655" s="27">
        <f t="shared" si="237"/>
        <v>6110.823109482924</v>
      </c>
      <c r="J655" s="27">
        <f t="shared" si="237"/>
        <v>305.54115547414636</v>
      </c>
      <c r="K655" s="27">
        <f t="shared" si="237"/>
        <v>5805.281954008778</v>
      </c>
    </row>
    <row r="656" spans="1:11" ht="15" customHeight="1">
      <c r="A656" s="28">
        <v>215</v>
      </c>
      <c r="B656" s="26"/>
      <c r="C656" s="26" t="s">
        <v>223</v>
      </c>
      <c r="D656" s="26" t="s">
        <v>333</v>
      </c>
      <c r="E656" s="27">
        <v>282.926488</v>
      </c>
      <c r="F656" s="27">
        <v>7.7881429549272125</v>
      </c>
      <c r="G656" s="27">
        <v>36.53526500000001</v>
      </c>
      <c r="H656" s="27">
        <v>418.9494950766983</v>
      </c>
      <c r="I656" s="27">
        <v>746.1993910316255</v>
      </c>
      <c r="J656" s="27">
        <v>37.30996955158131</v>
      </c>
      <c r="K656" s="27">
        <v>708.8894214800442</v>
      </c>
    </row>
    <row r="657" spans="1:11" ht="15" customHeight="1">
      <c r="A657" s="28"/>
      <c r="B657" s="26"/>
      <c r="C657" s="26"/>
      <c r="D657" s="26" t="s">
        <v>332</v>
      </c>
      <c r="E657" s="27">
        <v>3624.86312</v>
      </c>
      <c r="F657" s="27">
        <v>116.75931544895855</v>
      </c>
      <c r="G657" s="27">
        <v>621.5981850000001</v>
      </c>
      <c r="H657" s="27">
        <v>570.734183673271</v>
      </c>
      <c r="I657" s="27">
        <v>4933.95480412223</v>
      </c>
      <c r="J657" s="27">
        <v>246.69774020611146</v>
      </c>
      <c r="K657" s="27">
        <v>4687.257063916119</v>
      </c>
    </row>
    <row r="658" spans="1:11" ht="15" customHeight="1">
      <c r="A658" s="28"/>
      <c r="B658" s="26"/>
      <c r="C658" s="26"/>
      <c r="D658" s="26" t="s">
        <v>342</v>
      </c>
      <c r="E658" s="27">
        <f>SUM(E656:E657)</f>
        <v>3907.789608</v>
      </c>
      <c r="F658" s="27">
        <f aca="true" t="shared" si="238" ref="F658:K658">SUM(F656:F657)</f>
        <v>124.54745840388576</v>
      </c>
      <c r="G658" s="27">
        <f t="shared" si="238"/>
        <v>658.13345</v>
      </c>
      <c r="H658" s="27">
        <f t="shared" si="238"/>
        <v>989.6836787499693</v>
      </c>
      <c r="I658" s="27">
        <f t="shared" si="238"/>
        <v>5680.154195153855</v>
      </c>
      <c r="J658" s="27">
        <f t="shared" si="238"/>
        <v>284.0077097576928</v>
      </c>
      <c r="K658" s="27">
        <f t="shared" si="238"/>
        <v>5396.1464853961625</v>
      </c>
    </row>
    <row r="659" spans="1:11" ht="15" customHeight="1">
      <c r="A659" s="28">
        <v>216</v>
      </c>
      <c r="B659" s="26"/>
      <c r="C659" s="26" t="s">
        <v>224</v>
      </c>
      <c r="D659" s="26" t="s">
        <v>333</v>
      </c>
      <c r="E659" s="27">
        <v>241.19760000000002</v>
      </c>
      <c r="F659" s="27">
        <v>10.8204625</v>
      </c>
      <c r="G659" s="27">
        <v>0</v>
      </c>
      <c r="H659" s="27">
        <v>859.2619646689249</v>
      </c>
      <c r="I659" s="27">
        <v>1111.2800271689248</v>
      </c>
      <c r="J659" s="27">
        <v>55.564001358446276</v>
      </c>
      <c r="K659" s="27">
        <v>1055.7160258104784</v>
      </c>
    </row>
    <row r="660" spans="1:11" ht="15" customHeight="1">
      <c r="A660" s="28"/>
      <c r="B660" s="26"/>
      <c r="C660" s="26"/>
      <c r="D660" s="26" t="s">
        <v>332</v>
      </c>
      <c r="E660" s="27">
        <v>2532.0383371864395</v>
      </c>
      <c r="F660" s="27">
        <v>78.01891192756273</v>
      </c>
      <c r="G660" s="27">
        <v>16.81449</v>
      </c>
      <c r="H660" s="27">
        <v>205.6790149304124</v>
      </c>
      <c r="I660" s="27">
        <v>2832.550754044415</v>
      </c>
      <c r="J660" s="27">
        <v>141.62753770222074</v>
      </c>
      <c r="K660" s="27">
        <v>2690.9232163421943</v>
      </c>
    </row>
    <row r="661" spans="1:11" ht="15" customHeight="1">
      <c r="A661" s="28"/>
      <c r="B661" s="26"/>
      <c r="C661" s="26"/>
      <c r="D661" s="26" t="s">
        <v>342</v>
      </c>
      <c r="E661" s="27">
        <f>SUM(E659:E660)</f>
        <v>2773.2359371864395</v>
      </c>
      <c r="F661" s="27">
        <f aca="true" t="shared" si="239" ref="F661:K661">SUM(F659:F660)</f>
        <v>88.83937442756273</v>
      </c>
      <c r="G661" s="27">
        <f t="shared" si="239"/>
        <v>16.81449</v>
      </c>
      <c r="H661" s="27">
        <f t="shared" si="239"/>
        <v>1064.9409795993372</v>
      </c>
      <c r="I661" s="27">
        <f t="shared" si="239"/>
        <v>3943.83078121334</v>
      </c>
      <c r="J661" s="27">
        <f t="shared" si="239"/>
        <v>197.19153906066703</v>
      </c>
      <c r="K661" s="27">
        <f t="shared" si="239"/>
        <v>3746.6392421526725</v>
      </c>
    </row>
    <row r="662" spans="1:11" ht="15" customHeight="1">
      <c r="A662" s="28">
        <v>217</v>
      </c>
      <c r="B662" s="26"/>
      <c r="C662" s="26" t="s">
        <v>225</v>
      </c>
      <c r="D662" s="26" t="s">
        <v>332</v>
      </c>
      <c r="E662" s="27">
        <v>2835.9925260516643</v>
      </c>
      <c r="F662" s="27">
        <v>139.69221774890826</v>
      </c>
      <c r="G662" s="27">
        <v>342.15946199999996</v>
      </c>
      <c r="H662" s="27">
        <v>381.8495387042449</v>
      </c>
      <c r="I662" s="27">
        <v>3699.6937445048175</v>
      </c>
      <c r="J662" s="27">
        <v>184.98468722524092</v>
      </c>
      <c r="K662" s="27">
        <v>3514.7090572795764</v>
      </c>
    </row>
    <row r="663" spans="1:11" ht="15" customHeight="1">
      <c r="A663" s="28">
        <v>218</v>
      </c>
      <c r="B663" s="26"/>
      <c r="C663" s="26" t="s">
        <v>226</v>
      </c>
      <c r="D663" s="26" t="s">
        <v>333</v>
      </c>
      <c r="E663" s="27">
        <v>875.5788477162565</v>
      </c>
      <c r="F663" s="27">
        <v>48.663811799733494</v>
      </c>
      <c r="G663" s="27">
        <v>147.61084</v>
      </c>
      <c r="H663" s="27">
        <v>3660.0255109105683</v>
      </c>
      <c r="I663" s="27">
        <v>4731.879010426558</v>
      </c>
      <c r="J663" s="27">
        <v>236.59395052132814</v>
      </c>
      <c r="K663" s="27">
        <v>4495.28505990523</v>
      </c>
    </row>
    <row r="664" spans="1:11" ht="15" customHeight="1">
      <c r="A664" s="28"/>
      <c r="B664" s="26"/>
      <c r="C664" s="26"/>
      <c r="D664" s="26" t="s">
        <v>332</v>
      </c>
      <c r="E664" s="27">
        <v>3994.5890919999997</v>
      </c>
      <c r="F664" s="27">
        <v>123.93574143961902</v>
      </c>
      <c r="G664" s="27">
        <v>585.835185</v>
      </c>
      <c r="H664" s="27">
        <v>627.3153468206169</v>
      </c>
      <c r="I664" s="27">
        <v>5331.6753652602365</v>
      </c>
      <c r="J664" s="27">
        <v>266.5837682630118</v>
      </c>
      <c r="K664" s="27">
        <v>5065.091596997225</v>
      </c>
    </row>
    <row r="665" spans="1:11" ht="15" customHeight="1">
      <c r="A665" s="28"/>
      <c r="B665" s="26"/>
      <c r="C665" s="26"/>
      <c r="D665" s="26" t="s">
        <v>342</v>
      </c>
      <c r="E665" s="27">
        <f>SUM(E663:E664)</f>
        <v>4870.167939716256</v>
      </c>
      <c r="F665" s="27">
        <f aca="true" t="shared" si="240" ref="F665:K665">SUM(F663:F664)</f>
        <v>172.59955323935253</v>
      </c>
      <c r="G665" s="27">
        <f t="shared" si="240"/>
        <v>733.446025</v>
      </c>
      <c r="H665" s="27">
        <f t="shared" si="240"/>
        <v>4287.340857731186</v>
      </c>
      <c r="I665" s="27">
        <f t="shared" si="240"/>
        <v>10063.554375686796</v>
      </c>
      <c r="J665" s="27">
        <f t="shared" si="240"/>
        <v>503.17771878433996</v>
      </c>
      <c r="K665" s="27">
        <f t="shared" si="240"/>
        <v>9560.376656902456</v>
      </c>
    </row>
    <row r="666" spans="1:11" ht="15" customHeight="1">
      <c r="A666" s="28">
        <v>219</v>
      </c>
      <c r="B666" s="26"/>
      <c r="C666" s="26" t="s">
        <v>227</v>
      </c>
      <c r="D666" s="26" t="s">
        <v>333</v>
      </c>
      <c r="E666" s="27">
        <v>11.464596</v>
      </c>
      <c r="F666" s="27">
        <v>0.7657114157334827</v>
      </c>
      <c r="G666" s="27">
        <v>2.098395</v>
      </c>
      <c r="H666" s="27">
        <v>35.110322493323714</v>
      </c>
      <c r="I666" s="27">
        <v>49.439024909057196</v>
      </c>
      <c r="J666" s="27">
        <v>2.4719512454528636</v>
      </c>
      <c r="K666" s="27">
        <v>46.96707366360433</v>
      </c>
    </row>
    <row r="667" spans="1:11" ht="15" customHeight="1">
      <c r="A667" s="28"/>
      <c r="B667" s="26"/>
      <c r="C667" s="26"/>
      <c r="D667" s="26" t="s">
        <v>332</v>
      </c>
      <c r="E667" s="27">
        <v>4689.306798</v>
      </c>
      <c r="F667" s="27">
        <v>145.99852498707136</v>
      </c>
      <c r="G667" s="27">
        <v>824.9625800000001</v>
      </c>
      <c r="H667" s="27">
        <v>871.108860228828</v>
      </c>
      <c r="I667" s="27">
        <v>6531.3767632159</v>
      </c>
      <c r="J667" s="27">
        <v>326.56883816079494</v>
      </c>
      <c r="K667" s="27">
        <v>6204.8079250551045</v>
      </c>
    </row>
    <row r="668" spans="1:11" ht="15" customHeight="1">
      <c r="A668" s="28"/>
      <c r="B668" s="26"/>
      <c r="C668" s="26"/>
      <c r="D668" s="26" t="s">
        <v>342</v>
      </c>
      <c r="E668" s="27">
        <f>SUM(E666:E667)</f>
        <v>4700.771393999999</v>
      </c>
      <c r="F668" s="27">
        <f aca="true" t="shared" si="241" ref="F668:K668">SUM(F666:F667)</f>
        <v>146.76423640280484</v>
      </c>
      <c r="G668" s="27">
        <f t="shared" si="241"/>
        <v>827.0609750000001</v>
      </c>
      <c r="H668" s="27">
        <f t="shared" si="241"/>
        <v>906.2191827221517</v>
      </c>
      <c r="I668" s="27">
        <f t="shared" si="241"/>
        <v>6580.815788124957</v>
      </c>
      <c r="J668" s="27">
        <f t="shared" si="241"/>
        <v>329.0407894062478</v>
      </c>
      <c r="K668" s="27">
        <f t="shared" si="241"/>
        <v>6251.774998718709</v>
      </c>
    </row>
    <row r="669" spans="1:11" ht="15" customHeight="1">
      <c r="A669" s="28"/>
      <c r="B669" s="26"/>
      <c r="C669" s="40" t="s">
        <v>379</v>
      </c>
      <c r="D669" s="40" t="s">
        <v>333</v>
      </c>
      <c r="E669" s="41">
        <f>E635+E639+E642+E646+E649+E653+E656+E659+E663+E666</f>
        <v>3280.3966070767024</v>
      </c>
      <c r="F669" s="41">
        <f aca="true" t="shared" si="242" ref="F669:K669">F635+F639+F642+F646+F649+F653+F656+F659+F663+F666</f>
        <v>214.31570740000004</v>
      </c>
      <c r="G669" s="41">
        <f t="shared" si="242"/>
        <v>422.01291999999995</v>
      </c>
      <c r="H669" s="41">
        <f t="shared" si="242"/>
        <v>10694.800027982097</v>
      </c>
      <c r="I669" s="41">
        <f t="shared" si="242"/>
        <v>14611.525262458803</v>
      </c>
      <c r="J669" s="41">
        <f t="shared" si="242"/>
        <v>730.5762631229405</v>
      </c>
      <c r="K669" s="41">
        <f t="shared" si="242"/>
        <v>13880.948999335858</v>
      </c>
    </row>
    <row r="670" spans="1:11" ht="15" customHeight="1">
      <c r="A670" s="28"/>
      <c r="B670" s="26"/>
      <c r="C670" s="40"/>
      <c r="D670" s="40" t="s">
        <v>332</v>
      </c>
      <c r="E670" s="41">
        <f>E636+E638+E640+E643+E645+E647+E650+E652+E654+E657+E660+E662+E664+E667</f>
        <v>59958.54741322052</v>
      </c>
      <c r="F670" s="41">
        <f aca="true" t="shared" si="243" ref="F670:K670">F636+F638+F640+F643+F645+F647+F650+F652+F654+F657+F660+F662+F664+F667</f>
        <v>2417.5255869400003</v>
      </c>
      <c r="G670" s="41">
        <f t="shared" si="243"/>
        <v>8064.924917</v>
      </c>
      <c r="H670" s="41">
        <f t="shared" si="243"/>
        <v>14368.023326063998</v>
      </c>
      <c r="I670" s="41">
        <f t="shared" si="243"/>
        <v>84809.02124322452</v>
      </c>
      <c r="J670" s="41">
        <f t="shared" si="243"/>
        <v>4240.451062161226</v>
      </c>
      <c r="K670" s="41">
        <f t="shared" si="243"/>
        <v>80568.5701810633</v>
      </c>
    </row>
    <row r="671" spans="1:11" ht="15" customHeight="1">
      <c r="A671" s="28"/>
      <c r="B671" s="26"/>
      <c r="C671" s="40"/>
      <c r="D671" s="40" t="s">
        <v>342</v>
      </c>
      <c r="E671" s="41">
        <f aca="true" t="shared" si="244" ref="E671:K671">SUM(E669:E670)</f>
        <v>63238.944020297226</v>
      </c>
      <c r="F671" s="41">
        <f t="shared" si="244"/>
        <v>2631.8412943400003</v>
      </c>
      <c r="G671" s="41">
        <f t="shared" si="244"/>
        <v>8486.937837</v>
      </c>
      <c r="H671" s="41">
        <f t="shared" si="244"/>
        <v>25062.823354046093</v>
      </c>
      <c r="I671" s="41">
        <f t="shared" si="244"/>
        <v>99420.54650568332</v>
      </c>
      <c r="J671" s="41">
        <f t="shared" si="244"/>
        <v>4971.027325284167</v>
      </c>
      <c r="K671" s="41">
        <f t="shared" si="244"/>
        <v>94449.51918039916</v>
      </c>
    </row>
    <row r="672" spans="1:11" ht="15" customHeight="1">
      <c r="A672" s="28"/>
      <c r="B672" s="26"/>
      <c r="C672" s="26"/>
      <c r="D672" s="26"/>
      <c r="E672" s="27"/>
      <c r="F672" s="27"/>
      <c r="G672" s="27"/>
      <c r="H672" s="27"/>
      <c r="I672" s="27"/>
      <c r="J672" s="27"/>
      <c r="K672" s="27"/>
    </row>
    <row r="673" spans="1:11" ht="15" customHeight="1">
      <c r="A673" s="28">
        <v>220</v>
      </c>
      <c r="B673" s="26" t="s">
        <v>228</v>
      </c>
      <c r="C673" s="26" t="s">
        <v>229</v>
      </c>
      <c r="D673" s="26" t="s">
        <v>333</v>
      </c>
      <c r="E673" s="27">
        <v>344.10144503479233</v>
      </c>
      <c r="F673" s="27">
        <v>51.34947956156264</v>
      </c>
      <c r="G673" s="27">
        <v>52.00504571500001</v>
      </c>
      <c r="H673" s="27">
        <v>227.8781507033799</v>
      </c>
      <c r="I673" s="27">
        <v>675.3341210147348</v>
      </c>
      <c r="J673" s="27">
        <v>33.76670605073674</v>
      </c>
      <c r="K673" s="27">
        <v>641.5674149639981</v>
      </c>
    </row>
    <row r="674" spans="1:11" ht="15" customHeight="1">
      <c r="A674" s="28"/>
      <c r="B674" s="26"/>
      <c r="C674" s="26"/>
      <c r="D674" s="26" t="s">
        <v>332</v>
      </c>
      <c r="E674" s="27">
        <v>6101.729899476311</v>
      </c>
      <c r="F674" s="27">
        <v>112.86722527644008</v>
      </c>
      <c r="G674" s="27">
        <v>1034.113860546</v>
      </c>
      <c r="H674" s="27">
        <v>227.5573676757712</v>
      </c>
      <c r="I674" s="27">
        <v>7476.268352974523</v>
      </c>
      <c r="J674" s="27">
        <v>373.81341764872604</v>
      </c>
      <c r="K674" s="27">
        <v>7102.454935325797</v>
      </c>
    </row>
    <row r="675" spans="1:11" ht="15" customHeight="1">
      <c r="A675" s="28"/>
      <c r="B675" s="26"/>
      <c r="C675" s="26"/>
      <c r="D675" s="26" t="s">
        <v>342</v>
      </c>
      <c r="E675" s="27">
        <f>SUM(E673:E674)</f>
        <v>6445.831344511103</v>
      </c>
      <c r="F675" s="27">
        <f aca="true" t="shared" si="245" ref="F675:K675">SUM(F673:F674)</f>
        <v>164.21670483800273</v>
      </c>
      <c r="G675" s="27">
        <f t="shared" si="245"/>
        <v>1086.1189062610001</v>
      </c>
      <c r="H675" s="27">
        <f t="shared" si="245"/>
        <v>455.43551837915106</v>
      </c>
      <c r="I675" s="27">
        <f t="shared" si="245"/>
        <v>8151.602473989257</v>
      </c>
      <c r="J675" s="27">
        <f t="shared" si="245"/>
        <v>407.5801236994628</v>
      </c>
      <c r="K675" s="27">
        <f t="shared" si="245"/>
        <v>7744.022350289795</v>
      </c>
    </row>
    <row r="676" spans="1:11" ht="15" customHeight="1">
      <c r="A676" s="28">
        <v>221</v>
      </c>
      <c r="B676" s="26"/>
      <c r="C676" s="26" t="s">
        <v>230</v>
      </c>
      <c r="D676" s="26" t="s">
        <v>333</v>
      </c>
      <c r="E676" s="27">
        <v>177.6965983296</v>
      </c>
      <c r="F676" s="27">
        <v>53.6104058836564</v>
      </c>
      <c r="G676" s="27">
        <v>35.998378009999996</v>
      </c>
      <c r="H676" s="27">
        <v>216.49393888864833</v>
      </c>
      <c r="I676" s="27">
        <v>483.79932111190476</v>
      </c>
      <c r="J676" s="27">
        <v>24.18996605559524</v>
      </c>
      <c r="K676" s="27">
        <v>459.60935505630954</v>
      </c>
    </row>
    <row r="677" spans="1:11" ht="15" customHeight="1">
      <c r="A677" s="28"/>
      <c r="B677" s="26"/>
      <c r="C677" s="26"/>
      <c r="D677" s="26" t="s">
        <v>332</v>
      </c>
      <c r="E677" s="27">
        <v>3572.3423634048</v>
      </c>
      <c r="F677" s="27">
        <v>56.74394594158706</v>
      </c>
      <c r="G677" s="27">
        <v>654.070593775</v>
      </c>
      <c r="H677" s="27">
        <v>145.48374002697506</v>
      </c>
      <c r="I677" s="27">
        <v>4428.640643148363</v>
      </c>
      <c r="J677" s="27">
        <v>221.4320321574181</v>
      </c>
      <c r="K677" s="27">
        <v>4207.208610990945</v>
      </c>
    </row>
    <row r="678" spans="1:11" ht="15" customHeight="1">
      <c r="A678" s="28"/>
      <c r="B678" s="26"/>
      <c r="C678" s="26"/>
      <c r="D678" s="26" t="s">
        <v>342</v>
      </c>
      <c r="E678" s="27">
        <f>SUM(E676:E677)</f>
        <v>3750.0389617344</v>
      </c>
      <c r="F678" s="27">
        <f aca="true" t="shared" si="246" ref="F678:K678">SUM(F676:F677)</f>
        <v>110.35435182524346</v>
      </c>
      <c r="G678" s="27">
        <f t="shared" si="246"/>
        <v>690.068971785</v>
      </c>
      <c r="H678" s="27">
        <f t="shared" si="246"/>
        <v>361.9776789156234</v>
      </c>
      <c r="I678" s="27">
        <f t="shared" si="246"/>
        <v>4912.4399642602675</v>
      </c>
      <c r="J678" s="27">
        <f t="shared" si="246"/>
        <v>245.62199821301334</v>
      </c>
      <c r="K678" s="27">
        <f t="shared" si="246"/>
        <v>4666.817966047254</v>
      </c>
    </row>
    <row r="679" spans="1:11" ht="15" customHeight="1">
      <c r="A679" s="28">
        <v>222</v>
      </c>
      <c r="B679" s="26"/>
      <c r="C679" s="26" t="s">
        <v>231</v>
      </c>
      <c r="D679" s="26" t="s">
        <v>333</v>
      </c>
      <c r="E679" s="27">
        <v>1286.2288964616</v>
      </c>
      <c r="F679" s="27">
        <v>14.942799399778078</v>
      </c>
      <c r="G679" s="27">
        <v>251.49290489699996</v>
      </c>
      <c r="H679" s="27">
        <v>350.46715128564676</v>
      </c>
      <c r="I679" s="27">
        <v>1903.1317520440248</v>
      </c>
      <c r="J679" s="27">
        <v>95.15658760220136</v>
      </c>
      <c r="K679" s="27">
        <v>1807.9751644418234</v>
      </c>
    </row>
    <row r="680" spans="1:11" ht="15" customHeight="1">
      <c r="A680" s="28"/>
      <c r="B680" s="26"/>
      <c r="C680" s="26"/>
      <c r="D680" s="26" t="s">
        <v>332</v>
      </c>
      <c r="E680" s="27">
        <v>5466.93274753208</v>
      </c>
      <c r="F680" s="27">
        <v>137.41084712649024</v>
      </c>
      <c r="G680" s="27">
        <v>1061.0063791290002</v>
      </c>
      <c r="H680" s="27">
        <v>254.26402319515378</v>
      </c>
      <c r="I680" s="27">
        <v>6919.613996982724</v>
      </c>
      <c r="J680" s="27">
        <v>345.9806998491361</v>
      </c>
      <c r="K680" s="27">
        <v>6573.633297133588</v>
      </c>
    </row>
    <row r="681" spans="1:11" ht="15" customHeight="1">
      <c r="A681" s="28"/>
      <c r="B681" s="26"/>
      <c r="C681" s="26"/>
      <c r="D681" s="26" t="s">
        <v>342</v>
      </c>
      <c r="E681" s="27">
        <f>SUM(E679:E680)</f>
        <v>6753.16164399368</v>
      </c>
      <c r="F681" s="27">
        <f aca="true" t="shared" si="247" ref="F681:K681">SUM(F679:F680)</f>
        <v>152.3536465262683</v>
      </c>
      <c r="G681" s="27">
        <f t="shared" si="247"/>
        <v>1312.4992840260002</v>
      </c>
      <c r="H681" s="27">
        <f t="shared" si="247"/>
        <v>604.7311744808005</v>
      </c>
      <c r="I681" s="27">
        <f t="shared" si="247"/>
        <v>8822.745749026748</v>
      </c>
      <c r="J681" s="27">
        <f t="shared" si="247"/>
        <v>441.13728745133744</v>
      </c>
      <c r="K681" s="27">
        <f t="shared" si="247"/>
        <v>8381.608461575412</v>
      </c>
    </row>
    <row r="682" spans="1:11" ht="15" customHeight="1">
      <c r="A682" s="28">
        <v>223</v>
      </c>
      <c r="B682" s="26"/>
      <c r="C682" s="26" t="s">
        <v>232</v>
      </c>
      <c r="D682" s="26" t="s">
        <v>333</v>
      </c>
      <c r="E682" s="27">
        <v>964.5104459744</v>
      </c>
      <c r="F682" s="27">
        <v>15.200131600221923</v>
      </c>
      <c r="G682" s="27">
        <v>207.227976839</v>
      </c>
      <c r="H682" s="27">
        <v>414.7871821944041</v>
      </c>
      <c r="I682" s="27">
        <v>1601.7257366080262</v>
      </c>
      <c r="J682" s="27">
        <v>80.08628683040143</v>
      </c>
      <c r="K682" s="27">
        <v>1521.6394497776248</v>
      </c>
    </row>
    <row r="683" spans="1:11" ht="15" customHeight="1">
      <c r="A683" s="28"/>
      <c r="B683" s="26"/>
      <c r="C683" s="26"/>
      <c r="D683" s="26" t="s">
        <v>332</v>
      </c>
      <c r="E683" s="27">
        <v>5469.3431260832995</v>
      </c>
      <c r="F683" s="27">
        <v>184.54970687292135</v>
      </c>
      <c r="G683" s="27">
        <v>1109.539155381</v>
      </c>
      <c r="H683" s="27">
        <v>310.3126909830332</v>
      </c>
      <c r="I683" s="27">
        <v>7073.744679320253</v>
      </c>
      <c r="J683" s="27">
        <v>353.68723396601274</v>
      </c>
      <c r="K683" s="27">
        <v>6720.05744535424</v>
      </c>
    </row>
    <row r="684" spans="1:11" ht="15" customHeight="1">
      <c r="A684" s="28"/>
      <c r="B684" s="26"/>
      <c r="C684" s="26"/>
      <c r="D684" s="26" t="s">
        <v>342</v>
      </c>
      <c r="E684" s="27">
        <f>SUM(E682:E683)</f>
        <v>6433.853572057699</v>
      </c>
      <c r="F684" s="27">
        <f aca="true" t="shared" si="248" ref="F684:K684">SUM(F682:F683)</f>
        <v>199.74983847314326</v>
      </c>
      <c r="G684" s="27">
        <f t="shared" si="248"/>
        <v>1316.76713222</v>
      </c>
      <c r="H684" s="27">
        <f t="shared" si="248"/>
        <v>725.0998731774373</v>
      </c>
      <c r="I684" s="27">
        <f t="shared" si="248"/>
        <v>8675.47041592828</v>
      </c>
      <c r="J684" s="27">
        <f t="shared" si="248"/>
        <v>433.7735207964142</v>
      </c>
      <c r="K684" s="27">
        <f t="shared" si="248"/>
        <v>8241.696895131865</v>
      </c>
    </row>
    <row r="685" spans="1:11" ht="15" customHeight="1">
      <c r="A685" s="28">
        <v>224</v>
      </c>
      <c r="B685" s="26"/>
      <c r="C685" s="26" t="s">
        <v>233</v>
      </c>
      <c r="D685" s="26" t="s">
        <v>333</v>
      </c>
      <c r="E685" s="27">
        <v>613.2010868368</v>
      </c>
      <c r="F685" s="27">
        <v>58.21159934523341</v>
      </c>
      <c r="G685" s="27">
        <v>125.85475097100002</v>
      </c>
      <c r="H685" s="27">
        <v>355.90196890727395</v>
      </c>
      <c r="I685" s="27">
        <v>1153.1694060603072</v>
      </c>
      <c r="J685" s="27">
        <v>57.658470303015335</v>
      </c>
      <c r="K685" s="27">
        <v>1095.510935757292</v>
      </c>
    </row>
    <row r="686" spans="1:11" ht="15" customHeight="1">
      <c r="A686" s="28"/>
      <c r="B686" s="26"/>
      <c r="C686" s="26"/>
      <c r="D686" s="26" t="s">
        <v>332</v>
      </c>
      <c r="E686" s="27">
        <v>5373.503142214596</v>
      </c>
      <c r="F686" s="27">
        <v>63.5484493705284</v>
      </c>
      <c r="G686" s="27">
        <v>1135.9433168710002</v>
      </c>
      <c r="H686" s="27">
        <v>289.8704853136111</v>
      </c>
      <c r="I686" s="27">
        <v>6862.865393769735</v>
      </c>
      <c r="J686" s="27">
        <v>343.1432696884868</v>
      </c>
      <c r="K686" s="27">
        <v>6519.722124081249</v>
      </c>
    </row>
    <row r="687" spans="1:11" ht="15" customHeight="1">
      <c r="A687" s="28"/>
      <c r="B687" s="26"/>
      <c r="C687" s="26"/>
      <c r="D687" s="26" t="s">
        <v>342</v>
      </c>
      <c r="E687" s="27">
        <f>SUM(E685:E686)</f>
        <v>5986.7042290513955</v>
      </c>
      <c r="F687" s="27">
        <f aca="true" t="shared" si="249" ref="F687:K687">SUM(F685:F686)</f>
        <v>121.76004871576181</v>
      </c>
      <c r="G687" s="27">
        <f t="shared" si="249"/>
        <v>1261.7980678420001</v>
      </c>
      <c r="H687" s="27">
        <f t="shared" si="249"/>
        <v>645.772454220885</v>
      </c>
      <c r="I687" s="27">
        <f t="shared" si="249"/>
        <v>8016.034799830042</v>
      </c>
      <c r="J687" s="27">
        <f t="shared" si="249"/>
        <v>400.80173999150213</v>
      </c>
      <c r="K687" s="27">
        <f t="shared" si="249"/>
        <v>7615.233059838541</v>
      </c>
    </row>
    <row r="688" spans="1:11" ht="15" customHeight="1">
      <c r="A688" s="28">
        <v>225</v>
      </c>
      <c r="B688" s="26"/>
      <c r="C688" s="26" t="s">
        <v>228</v>
      </c>
      <c r="D688" s="26" t="s">
        <v>333</v>
      </c>
      <c r="E688" s="27">
        <v>1852.5545881275073</v>
      </c>
      <c r="F688" s="27">
        <v>44.386652887603965</v>
      </c>
      <c r="G688" s="27">
        <v>472.10559758400007</v>
      </c>
      <c r="H688" s="27">
        <v>1111.655443110465</v>
      </c>
      <c r="I688" s="27">
        <v>3480.7022817095763</v>
      </c>
      <c r="J688" s="27">
        <v>174.03511408547885</v>
      </c>
      <c r="K688" s="27">
        <v>3306.6671676240976</v>
      </c>
    </row>
    <row r="689" spans="1:11" ht="15" customHeight="1">
      <c r="A689" s="28"/>
      <c r="B689" s="26"/>
      <c r="C689" s="26"/>
      <c r="D689" s="26" t="s">
        <v>332</v>
      </c>
      <c r="E689" s="27">
        <v>5407.0184483096</v>
      </c>
      <c r="F689" s="27">
        <v>142.19467690673366</v>
      </c>
      <c r="G689" s="27">
        <v>1351.5652860260002</v>
      </c>
      <c r="H689" s="27">
        <v>401.64232214837864</v>
      </c>
      <c r="I689" s="27">
        <v>7302.420733390712</v>
      </c>
      <c r="J689" s="27">
        <v>365.12103666953556</v>
      </c>
      <c r="K689" s="27">
        <v>6937.299696721176</v>
      </c>
    </row>
    <row r="690" spans="1:11" ht="15" customHeight="1">
      <c r="A690" s="28"/>
      <c r="B690" s="26"/>
      <c r="C690" s="26"/>
      <c r="D690" s="26" t="s">
        <v>342</v>
      </c>
      <c r="E690" s="27">
        <f>SUM(E688:E689)</f>
        <v>7259.5730364371075</v>
      </c>
      <c r="F690" s="27">
        <f aca="true" t="shared" si="250" ref="F690:K690">SUM(F688:F689)</f>
        <v>186.58132979433762</v>
      </c>
      <c r="G690" s="27">
        <f t="shared" si="250"/>
        <v>1823.6708836100001</v>
      </c>
      <c r="H690" s="27">
        <f t="shared" si="250"/>
        <v>1513.2977652588438</v>
      </c>
      <c r="I690" s="27">
        <f t="shared" si="250"/>
        <v>10783.123015100287</v>
      </c>
      <c r="J690" s="27">
        <f t="shared" si="250"/>
        <v>539.1561507550144</v>
      </c>
      <c r="K690" s="27">
        <f t="shared" si="250"/>
        <v>10243.966864345273</v>
      </c>
    </row>
    <row r="691" spans="1:11" ht="15" customHeight="1">
      <c r="A691" s="28">
        <v>226</v>
      </c>
      <c r="B691" s="26"/>
      <c r="C691" s="26" t="s">
        <v>234</v>
      </c>
      <c r="D691" s="26" t="s">
        <v>333</v>
      </c>
      <c r="E691" s="27">
        <v>225.28528401599996</v>
      </c>
      <c r="F691" s="27">
        <v>40.81360937345392</v>
      </c>
      <c r="G691" s="27">
        <v>54.757740959999985</v>
      </c>
      <c r="H691" s="27">
        <v>297.996409675651</v>
      </c>
      <c r="I691" s="27">
        <v>618.853044025105</v>
      </c>
      <c r="J691" s="27">
        <v>30.942652201255296</v>
      </c>
      <c r="K691" s="27">
        <v>587.9103918238496</v>
      </c>
    </row>
    <row r="692" spans="1:11" ht="15" customHeight="1">
      <c r="A692" s="28"/>
      <c r="B692" s="26"/>
      <c r="C692" s="26"/>
      <c r="D692" s="26" t="s">
        <v>332</v>
      </c>
      <c r="E692" s="27">
        <v>4300.0646256216</v>
      </c>
      <c r="F692" s="27">
        <v>69.53279485119837</v>
      </c>
      <c r="G692" s="27">
        <v>1119.3013451519998</v>
      </c>
      <c r="H692" s="27">
        <v>273.18293552669434</v>
      </c>
      <c r="I692" s="27">
        <v>5762.081701151493</v>
      </c>
      <c r="J692" s="27">
        <v>288.10408505757465</v>
      </c>
      <c r="K692" s="27">
        <v>5473.977616093918</v>
      </c>
    </row>
    <row r="693" spans="1:11" ht="15" customHeight="1">
      <c r="A693" s="28"/>
      <c r="B693" s="26"/>
      <c r="C693" s="26"/>
      <c r="D693" s="26" t="s">
        <v>342</v>
      </c>
      <c r="E693" s="27">
        <f>SUM(E691:E692)</f>
        <v>4525.3499096376</v>
      </c>
      <c r="F693" s="27">
        <f aca="true" t="shared" si="251" ref="F693:K693">SUM(F691:F692)</f>
        <v>110.3464042246523</v>
      </c>
      <c r="G693" s="27">
        <f t="shared" si="251"/>
        <v>1174.059086112</v>
      </c>
      <c r="H693" s="27">
        <f t="shared" si="251"/>
        <v>571.1793452023453</v>
      </c>
      <c r="I693" s="27">
        <f t="shared" si="251"/>
        <v>6380.934745176598</v>
      </c>
      <c r="J693" s="27">
        <f t="shared" si="251"/>
        <v>319.0467372588299</v>
      </c>
      <c r="K693" s="27">
        <f t="shared" si="251"/>
        <v>6061.888007917768</v>
      </c>
    </row>
    <row r="694" spans="1:11" ht="15" customHeight="1">
      <c r="A694" s="28">
        <v>227</v>
      </c>
      <c r="B694" s="26"/>
      <c r="C694" s="26" t="s">
        <v>206</v>
      </c>
      <c r="D694" s="26" t="s">
        <v>333</v>
      </c>
      <c r="E694" s="27">
        <v>448.4770685616</v>
      </c>
      <c r="F694" s="27">
        <v>43.725313496616906</v>
      </c>
      <c r="G694" s="27">
        <v>97.12668572099999</v>
      </c>
      <c r="H694" s="27">
        <v>401.47518676997726</v>
      </c>
      <c r="I694" s="27">
        <v>990.8042545491942</v>
      </c>
      <c r="J694" s="27">
        <v>49.54021272745977</v>
      </c>
      <c r="K694" s="27">
        <v>941.2640418217344</v>
      </c>
    </row>
    <row r="695" spans="1:11" ht="15" customHeight="1">
      <c r="A695" s="28"/>
      <c r="B695" s="26"/>
      <c r="C695" s="26"/>
      <c r="D695" s="26" t="s">
        <v>332</v>
      </c>
      <c r="E695" s="27">
        <v>5016.207054636147</v>
      </c>
      <c r="F695" s="27">
        <v>65.76756130995305</v>
      </c>
      <c r="G695" s="27">
        <v>1006.1213001090001</v>
      </c>
      <c r="H695" s="27">
        <v>263.9975063433541</v>
      </c>
      <c r="I695" s="27">
        <v>6352.093422398454</v>
      </c>
      <c r="J695" s="27">
        <v>317.6046711199227</v>
      </c>
      <c r="K695" s="27">
        <v>6034.488751278532</v>
      </c>
    </row>
    <row r="696" spans="1:11" ht="15" customHeight="1">
      <c r="A696" s="28"/>
      <c r="B696" s="26"/>
      <c r="C696" s="26"/>
      <c r="D696" s="26" t="s">
        <v>342</v>
      </c>
      <c r="E696" s="27">
        <f>SUM(E694:E695)</f>
        <v>5464.684123197748</v>
      </c>
      <c r="F696" s="27">
        <f aca="true" t="shared" si="252" ref="F696:K696">SUM(F694:F695)</f>
        <v>109.49287480656996</v>
      </c>
      <c r="G696" s="27">
        <f t="shared" si="252"/>
        <v>1103.24798583</v>
      </c>
      <c r="H696" s="27">
        <f t="shared" si="252"/>
        <v>665.4726931133314</v>
      </c>
      <c r="I696" s="27">
        <f t="shared" si="252"/>
        <v>7342.8976769476485</v>
      </c>
      <c r="J696" s="27">
        <f t="shared" si="252"/>
        <v>367.1448838473825</v>
      </c>
      <c r="K696" s="27">
        <f t="shared" si="252"/>
        <v>6975.752793100266</v>
      </c>
    </row>
    <row r="697" spans="1:11" ht="15" customHeight="1">
      <c r="A697" s="28">
        <v>228</v>
      </c>
      <c r="B697" s="26"/>
      <c r="C697" s="26" t="s">
        <v>235</v>
      </c>
      <c r="D697" s="26" t="s">
        <v>333</v>
      </c>
      <c r="E697" s="27">
        <v>683.31627884</v>
      </c>
      <c r="F697" s="27">
        <v>47.2655754456963</v>
      </c>
      <c r="G697" s="27">
        <v>142.69387730000003</v>
      </c>
      <c r="H697" s="27">
        <v>422.23235315131694</v>
      </c>
      <c r="I697" s="27">
        <v>1295.5080847370132</v>
      </c>
      <c r="J697" s="27">
        <v>64.77540423685068</v>
      </c>
      <c r="K697" s="27">
        <v>1230.7326805001626</v>
      </c>
    </row>
    <row r="698" spans="1:11" ht="15" customHeight="1">
      <c r="A698" s="28"/>
      <c r="B698" s="26"/>
      <c r="C698" s="26"/>
      <c r="D698" s="26" t="s">
        <v>332</v>
      </c>
      <c r="E698" s="27">
        <v>5598.430796826399</v>
      </c>
      <c r="F698" s="27">
        <v>112.04079519939818</v>
      </c>
      <c r="G698" s="27">
        <v>1175.732640212</v>
      </c>
      <c r="H698" s="27">
        <v>526.0229643728845</v>
      </c>
      <c r="I698" s="27">
        <v>7412.227196610682</v>
      </c>
      <c r="J698" s="27">
        <v>370.6113598305341</v>
      </c>
      <c r="K698" s="27">
        <v>7041.615836780148</v>
      </c>
    </row>
    <row r="699" spans="1:11" ht="15" customHeight="1">
      <c r="A699" s="28"/>
      <c r="B699" s="26"/>
      <c r="C699" s="26"/>
      <c r="D699" s="26" t="s">
        <v>342</v>
      </c>
      <c r="E699" s="27">
        <f>SUM(E697:E698)</f>
        <v>6281.747075666399</v>
      </c>
      <c r="F699" s="27">
        <f aca="true" t="shared" si="253" ref="F699:K699">SUM(F697:F698)</f>
        <v>159.3063706450945</v>
      </c>
      <c r="G699" s="27">
        <f t="shared" si="253"/>
        <v>1318.426517512</v>
      </c>
      <c r="H699" s="27">
        <f t="shared" si="253"/>
        <v>948.2553175242015</v>
      </c>
      <c r="I699" s="27">
        <f t="shared" si="253"/>
        <v>8707.735281347695</v>
      </c>
      <c r="J699" s="27">
        <f t="shared" si="253"/>
        <v>435.3867640673848</v>
      </c>
      <c r="K699" s="27">
        <f t="shared" si="253"/>
        <v>8272.34851728031</v>
      </c>
    </row>
    <row r="700" spans="1:11" ht="15" customHeight="1">
      <c r="A700" s="28">
        <v>229</v>
      </c>
      <c r="B700" s="26"/>
      <c r="C700" s="26" t="s">
        <v>236</v>
      </c>
      <c r="D700" s="26" t="s">
        <v>333</v>
      </c>
      <c r="E700" s="27">
        <v>189.8882002956</v>
      </c>
      <c r="F700" s="27">
        <v>17.249856669198262</v>
      </c>
      <c r="G700" s="27">
        <v>40.71074908600001</v>
      </c>
      <c r="H700" s="27">
        <v>83.90416191726376</v>
      </c>
      <c r="I700" s="27">
        <v>331.752967968062</v>
      </c>
      <c r="J700" s="27">
        <v>16.587648398403097</v>
      </c>
      <c r="K700" s="27">
        <v>315.16531956965895</v>
      </c>
    </row>
    <row r="701" spans="1:11" ht="15" customHeight="1">
      <c r="A701" s="28"/>
      <c r="B701" s="26"/>
      <c r="C701" s="26"/>
      <c r="D701" s="26" t="s">
        <v>332</v>
      </c>
      <c r="E701" s="27">
        <v>4570.714853624</v>
      </c>
      <c r="F701" s="27">
        <v>89.85749820679294</v>
      </c>
      <c r="G701" s="27">
        <v>1117.0177123419999</v>
      </c>
      <c r="H701" s="27">
        <v>405.01675899180304</v>
      </c>
      <c r="I701" s="27">
        <v>6182.606823164596</v>
      </c>
      <c r="J701" s="27">
        <v>309.1303411582298</v>
      </c>
      <c r="K701" s="27">
        <v>5873.4764820063665</v>
      </c>
    </row>
    <row r="702" spans="1:11" ht="15" customHeight="1">
      <c r="A702" s="28"/>
      <c r="B702" s="26"/>
      <c r="C702" s="26"/>
      <c r="D702" s="26" t="s">
        <v>342</v>
      </c>
      <c r="E702" s="27">
        <f>SUM(E700:E701)</f>
        <v>4760.6030539196</v>
      </c>
      <c r="F702" s="27">
        <f aca="true" t="shared" si="254" ref="F702:K702">SUM(F700:F701)</f>
        <v>107.1073548759912</v>
      </c>
      <c r="G702" s="27">
        <f t="shared" si="254"/>
        <v>1157.728461428</v>
      </c>
      <c r="H702" s="27">
        <f t="shared" si="254"/>
        <v>488.9209209090668</v>
      </c>
      <c r="I702" s="27">
        <f t="shared" si="254"/>
        <v>6514.359791132658</v>
      </c>
      <c r="J702" s="27">
        <f t="shared" si="254"/>
        <v>325.71798955663286</v>
      </c>
      <c r="K702" s="27">
        <f t="shared" si="254"/>
        <v>6188.6418015760255</v>
      </c>
    </row>
    <row r="703" spans="1:11" ht="15" customHeight="1">
      <c r="A703" s="28">
        <v>230</v>
      </c>
      <c r="B703" s="26"/>
      <c r="C703" s="26" t="s">
        <v>237</v>
      </c>
      <c r="D703" s="26" t="s">
        <v>333</v>
      </c>
      <c r="E703" s="27">
        <v>641.4493782112</v>
      </c>
      <c r="F703" s="27">
        <v>24.99414902610195</v>
      </c>
      <c r="G703" s="27">
        <v>124.67923062399998</v>
      </c>
      <c r="H703" s="27">
        <v>1265.5413695780398</v>
      </c>
      <c r="I703" s="27">
        <v>2056.664127439342</v>
      </c>
      <c r="J703" s="27">
        <v>102.83320637196738</v>
      </c>
      <c r="K703" s="27">
        <v>1953.8309210673744</v>
      </c>
    </row>
    <row r="704" spans="1:11" ht="15" customHeight="1">
      <c r="A704" s="28"/>
      <c r="B704" s="26"/>
      <c r="C704" s="26"/>
      <c r="D704" s="26" t="s">
        <v>332</v>
      </c>
      <c r="E704" s="27">
        <v>3187.9791774479995</v>
      </c>
      <c r="F704" s="27">
        <v>163.14670425587192</v>
      </c>
      <c r="G704" s="27">
        <v>621.375524419</v>
      </c>
      <c r="H704" s="27">
        <v>408.9306888266377</v>
      </c>
      <c r="I704" s="27">
        <v>4381.4320949495095</v>
      </c>
      <c r="J704" s="27">
        <v>219.0716047474755</v>
      </c>
      <c r="K704" s="27">
        <v>4162.360490202034</v>
      </c>
    </row>
    <row r="705" spans="1:11" ht="15" customHeight="1">
      <c r="A705" s="28"/>
      <c r="B705" s="26"/>
      <c r="C705" s="26"/>
      <c r="D705" s="26" t="s">
        <v>342</v>
      </c>
      <c r="E705" s="27">
        <f>SUM(E703:E704)</f>
        <v>3829.4285556591994</v>
      </c>
      <c r="F705" s="27">
        <f aca="true" t="shared" si="255" ref="F705:K705">SUM(F703:F704)</f>
        <v>188.14085328197388</v>
      </c>
      <c r="G705" s="27">
        <f t="shared" si="255"/>
        <v>746.054755043</v>
      </c>
      <c r="H705" s="27">
        <f t="shared" si="255"/>
        <v>1674.4720584046777</v>
      </c>
      <c r="I705" s="27">
        <f t="shared" si="255"/>
        <v>6438.096222388851</v>
      </c>
      <c r="J705" s="27">
        <f t="shared" si="255"/>
        <v>321.9048111194429</v>
      </c>
      <c r="K705" s="27">
        <f t="shared" si="255"/>
        <v>6116.1914112694085</v>
      </c>
    </row>
    <row r="706" spans="1:11" ht="15" customHeight="1">
      <c r="A706" s="28">
        <v>231</v>
      </c>
      <c r="B706" s="26"/>
      <c r="C706" s="26" t="s">
        <v>238</v>
      </c>
      <c r="D706" s="26" t="s">
        <v>333</v>
      </c>
      <c r="E706" s="27">
        <v>2210.3741303072</v>
      </c>
      <c r="F706" s="27">
        <v>74.18908763787094</v>
      </c>
      <c r="G706" s="27">
        <v>427.012944397</v>
      </c>
      <c r="H706" s="27">
        <v>1909.4684290077091</v>
      </c>
      <c r="I706" s="27">
        <v>4621.044591349781</v>
      </c>
      <c r="J706" s="27">
        <v>231.052229567489</v>
      </c>
      <c r="K706" s="27">
        <v>4389.9923617822915</v>
      </c>
    </row>
    <row r="707" spans="1:11" ht="15" customHeight="1">
      <c r="A707" s="28"/>
      <c r="B707" s="26"/>
      <c r="C707" s="26"/>
      <c r="D707" s="26" t="s">
        <v>332</v>
      </c>
      <c r="E707" s="27">
        <v>6156.966946020799</v>
      </c>
      <c r="F707" s="27">
        <v>310.6555796404763</v>
      </c>
      <c r="G707" s="27">
        <v>1219.3135963930001</v>
      </c>
      <c r="H707" s="27">
        <v>740.3258653546504</v>
      </c>
      <c r="I707" s="27">
        <v>8427.261987408925</v>
      </c>
      <c r="J707" s="27">
        <v>421.3630993704463</v>
      </c>
      <c r="K707" s="27">
        <v>8005.898888038479</v>
      </c>
    </row>
    <row r="708" spans="1:11" ht="15" customHeight="1">
      <c r="A708" s="28"/>
      <c r="B708" s="26"/>
      <c r="C708" s="26"/>
      <c r="D708" s="26" t="s">
        <v>342</v>
      </c>
      <c r="E708" s="27">
        <f>SUM(E706:E707)</f>
        <v>8367.341076327999</v>
      </c>
      <c r="F708" s="27">
        <f aca="true" t="shared" si="256" ref="F708:K708">SUM(F706:F707)</f>
        <v>384.84466727834723</v>
      </c>
      <c r="G708" s="27">
        <f t="shared" si="256"/>
        <v>1646.32654079</v>
      </c>
      <c r="H708" s="27">
        <f t="shared" si="256"/>
        <v>2649.7942943623593</v>
      </c>
      <c r="I708" s="27">
        <f t="shared" si="256"/>
        <v>13048.306578758706</v>
      </c>
      <c r="J708" s="27">
        <f t="shared" si="256"/>
        <v>652.4153289379353</v>
      </c>
      <c r="K708" s="27">
        <f t="shared" si="256"/>
        <v>12395.89124982077</v>
      </c>
    </row>
    <row r="709" spans="1:11" ht="15" customHeight="1">
      <c r="A709" s="28">
        <v>232</v>
      </c>
      <c r="B709" s="26"/>
      <c r="C709" s="26" t="s">
        <v>239</v>
      </c>
      <c r="D709" s="26" t="s">
        <v>333</v>
      </c>
      <c r="E709" s="27">
        <v>644.2768170019999</v>
      </c>
      <c r="F709" s="27">
        <v>130.7384359002218</v>
      </c>
      <c r="G709" s="27">
        <v>117.892892324</v>
      </c>
      <c r="H709" s="27">
        <v>330.4350287345374</v>
      </c>
      <c r="I709" s="27">
        <v>1223.3431739607593</v>
      </c>
      <c r="J709" s="27">
        <v>61.16715869803795</v>
      </c>
      <c r="K709" s="27">
        <v>1162.1760152627212</v>
      </c>
    </row>
    <row r="710" spans="1:11" ht="15" customHeight="1">
      <c r="A710" s="28"/>
      <c r="B710" s="26"/>
      <c r="C710" s="26"/>
      <c r="D710" s="26" t="s">
        <v>332</v>
      </c>
      <c r="E710" s="27">
        <v>5259.1784770772</v>
      </c>
      <c r="F710" s="27">
        <v>300.73593990286895</v>
      </c>
      <c r="G710" s="27">
        <v>1012.0266959569999</v>
      </c>
      <c r="H710" s="27">
        <v>726.1627612687114</v>
      </c>
      <c r="I710" s="27">
        <v>7298.103874205781</v>
      </c>
      <c r="J710" s="27">
        <v>364.9051937102891</v>
      </c>
      <c r="K710" s="27">
        <v>6933.198680495491</v>
      </c>
    </row>
    <row r="711" spans="1:11" ht="15" customHeight="1">
      <c r="A711" s="28"/>
      <c r="B711" s="26"/>
      <c r="C711" s="26"/>
      <c r="D711" s="26" t="s">
        <v>342</v>
      </c>
      <c r="E711" s="27">
        <f>SUM(E709:E710)</f>
        <v>5903.4552940792</v>
      </c>
      <c r="F711" s="27">
        <f aca="true" t="shared" si="257" ref="F711:K711">SUM(F709:F710)</f>
        <v>431.47437580309077</v>
      </c>
      <c r="G711" s="27">
        <f t="shared" si="257"/>
        <v>1129.919588281</v>
      </c>
      <c r="H711" s="27">
        <f t="shared" si="257"/>
        <v>1056.5977900032487</v>
      </c>
      <c r="I711" s="27">
        <f t="shared" si="257"/>
        <v>8521.44704816654</v>
      </c>
      <c r="J711" s="27">
        <f t="shared" si="257"/>
        <v>426.07235240832705</v>
      </c>
      <c r="K711" s="27">
        <f t="shared" si="257"/>
        <v>8095.3746957582125</v>
      </c>
    </row>
    <row r="712" spans="1:11" ht="15" customHeight="1">
      <c r="A712" s="28">
        <v>233</v>
      </c>
      <c r="B712" s="26"/>
      <c r="C712" s="26" t="s">
        <v>240</v>
      </c>
      <c r="D712" s="26" t="s">
        <v>333</v>
      </c>
      <c r="E712" s="27">
        <v>2004.5440979199998</v>
      </c>
      <c r="F712" s="27">
        <v>255.9001587467372</v>
      </c>
      <c r="G712" s="27">
        <v>391.44021061599994</v>
      </c>
      <c r="H712" s="27">
        <v>1573.791709923358</v>
      </c>
      <c r="I712" s="27">
        <v>4225.676177206095</v>
      </c>
      <c r="J712" s="27">
        <v>211.28380886030502</v>
      </c>
      <c r="K712" s="27">
        <v>4014.3923683457906</v>
      </c>
    </row>
    <row r="713" spans="1:11" ht="15" customHeight="1">
      <c r="A713" s="28"/>
      <c r="B713" s="26"/>
      <c r="C713" s="26"/>
      <c r="D713" s="26" t="s">
        <v>332</v>
      </c>
      <c r="E713" s="27">
        <v>6366.1213908968</v>
      </c>
      <c r="F713" s="27">
        <v>327.2891917512112</v>
      </c>
      <c r="G713" s="27">
        <v>1242.452304701</v>
      </c>
      <c r="H713" s="27">
        <v>967.2334520931481</v>
      </c>
      <c r="I713" s="27">
        <v>8903.09633944216</v>
      </c>
      <c r="J713" s="27">
        <v>445.154816972108</v>
      </c>
      <c r="K713" s="27">
        <v>8457.941522470051</v>
      </c>
    </row>
    <row r="714" spans="1:11" ht="15" customHeight="1">
      <c r="A714" s="28"/>
      <c r="B714" s="26"/>
      <c r="C714" s="26"/>
      <c r="D714" s="26" t="s">
        <v>342</v>
      </c>
      <c r="E714" s="27">
        <f>SUM(E712:E713)</f>
        <v>8370.6654888168</v>
      </c>
      <c r="F714" s="27">
        <f aca="true" t="shared" si="258" ref="F714:K714">SUM(F712:F713)</f>
        <v>583.1893504979485</v>
      </c>
      <c r="G714" s="27">
        <f t="shared" si="258"/>
        <v>1633.8925153169998</v>
      </c>
      <c r="H714" s="27">
        <f t="shared" si="258"/>
        <v>2541.0251620165063</v>
      </c>
      <c r="I714" s="27">
        <f t="shared" si="258"/>
        <v>13128.772516648256</v>
      </c>
      <c r="J714" s="27">
        <f t="shared" si="258"/>
        <v>656.438625832413</v>
      </c>
      <c r="K714" s="27">
        <f t="shared" si="258"/>
        <v>12472.333890815842</v>
      </c>
    </row>
    <row r="715" spans="1:11" ht="15" customHeight="1">
      <c r="A715" s="28">
        <v>234</v>
      </c>
      <c r="B715" s="26"/>
      <c r="C715" s="26" t="s">
        <v>241</v>
      </c>
      <c r="D715" s="26" t="s">
        <v>333</v>
      </c>
      <c r="E715" s="27">
        <v>55.20127221599999</v>
      </c>
      <c r="F715" s="27">
        <v>0</v>
      </c>
      <c r="G715" s="27">
        <v>9.444339948</v>
      </c>
      <c r="H715" s="27">
        <v>73.26471279421469</v>
      </c>
      <c r="I715" s="27">
        <v>137.9103249582147</v>
      </c>
      <c r="J715" s="27">
        <v>6.895516247910735</v>
      </c>
      <c r="K715" s="27">
        <v>131.01480871030395</v>
      </c>
    </row>
    <row r="716" spans="1:11" ht="15" customHeight="1">
      <c r="A716" s="28"/>
      <c r="B716" s="26"/>
      <c r="C716" s="26"/>
      <c r="D716" s="26" t="s">
        <v>332</v>
      </c>
      <c r="E716" s="27">
        <v>5109.2963451552</v>
      </c>
      <c r="F716" s="27">
        <v>154.31919413407783</v>
      </c>
      <c r="G716" s="27">
        <v>893.297712048</v>
      </c>
      <c r="H716" s="27">
        <v>284.4327814124538</v>
      </c>
      <c r="I716" s="27">
        <v>6441.3460327497305</v>
      </c>
      <c r="J716" s="27">
        <v>322.0673016374866</v>
      </c>
      <c r="K716" s="27">
        <v>6119.278731112244</v>
      </c>
    </row>
    <row r="717" spans="1:11" ht="15" customHeight="1">
      <c r="A717" s="28"/>
      <c r="B717" s="26"/>
      <c r="C717" s="26"/>
      <c r="D717" s="26" t="s">
        <v>342</v>
      </c>
      <c r="E717" s="27">
        <f>SUM(E715:E716)</f>
        <v>5164.497617371199</v>
      </c>
      <c r="F717" s="27">
        <f aca="true" t="shared" si="259" ref="F717:K717">SUM(F715:F716)</f>
        <v>154.31919413407783</v>
      </c>
      <c r="G717" s="27">
        <f t="shared" si="259"/>
        <v>902.742051996</v>
      </c>
      <c r="H717" s="27">
        <f t="shared" si="259"/>
        <v>357.69749420666847</v>
      </c>
      <c r="I717" s="27">
        <f t="shared" si="259"/>
        <v>6579.256357707945</v>
      </c>
      <c r="J717" s="27">
        <f t="shared" si="259"/>
        <v>328.9628178853973</v>
      </c>
      <c r="K717" s="27">
        <f t="shared" si="259"/>
        <v>6250.293539822548</v>
      </c>
    </row>
    <row r="718" spans="1:11" ht="15" customHeight="1">
      <c r="A718" s="28">
        <v>235</v>
      </c>
      <c r="B718" s="26"/>
      <c r="C718" s="26" t="s">
        <v>242</v>
      </c>
      <c r="D718" s="26" t="s">
        <v>333</v>
      </c>
      <c r="E718" s="27">
        <v>1466.5105848717117</v>
      </c>
      <c r="F718" s="27">
        <v>129.6309259202373</v>
      </c>
      <c r="G718" s="27">
        <v>293.93930419099996</v>
      </c>
      <c r="H718" s="27">
        <v>1504.353730836102</v>
      </c>
      <c r="I718" s="27">
        <v>3394.434545819051</v>
      </c>
      <c r="J718" s="27">
        <v>169.72172729095246</v>
      </c>
      <c r="K718" s="27">
        <v>3224.7128185280985</v>
      </c>
    </row>
    <row r="719" spans="1:11" ht="15" customHeight="1">
      <c r="A719" s="28"/>
      <c r="B719" s="26"/>
      <c r="C719" s="26"/>
      <c r="D719" s="26" t="s">
        <v>332</v>
      </c>
      <c r="E719" s="27">
        <v>3923.1328123936</v>
      </c>
      <c r="F719" s="27">
        <v>107.57523025345043</v>
      </c>
      <c r="G719" s="27">
        <v>805.57896874</v>
      </c>
      <c r="H719" s="27">
        <v>307.7438294667396</v>
      </c>
      <c r="I719" s="27">
        <v>5144.03084085379</v>
      </c>
      <c r="J719" s="27">
        <v>257.20154204268954</v>
      </c>
      <c r="K719" s="27">
        <v>4886.829298811101</v>
      </c>
    </row>
    <row r="720" spans="1:11" ht="15" customHeight="1">
      <c r="A720" s="28"/>
      <c r="B720" s="26"/>
      <c r="C720" s="26"/>
      <c r="D720" s="26" t="s">
        <v>342</v>
      </c>
      <c r="E720" s="27">
        <f>SUM(E718:E719)</f>
        <v>5389.643397265312</v>
      </c>
      <c r="F720" s="27">
        <f aca="true" t="shared" si="260" ref="F720:K720">SUM(F718:F719)</f>
        <v>237.20615617368773</v>
      </c>
      <c r="G720" s="27">
        <f t="shared" si="260"/>
        <v>1099.518272931</v>
      </c>
      <c r="H720" s="27">
        <f t="shared" si="260"/>
        <v>1812.0975603028414</v>
      </c>
      <c r="I720" s="27">
        <f t="shared" si="260"/>
        <v>8538.46538667284</v>
      </c>
      <c r="J720" s="27">
        <f t="shared" si="260"/>
        <v>426.923269333642</v>
      </c>
      <c r="K720" s="27">
        <f t="shared" si="260"/>
        <v>8111.542117339199</v>
      </c>
    </row>
    <row r="721" spans="1:11" ht="15" customHeight="1">
      <c r="A721" s="28"/>
      <c r="B721" s="26"/>
      <c r="C721" s="40" t="s">
        <v>379</v>
      </c>
      <c r="D721" s="40" t="s">
        <v>333</v>
      </c>
      <c r="E721" s="41">
        <f>E673+E676+E679+E682+E685+E688+E691+E694+E697+E700+E703+E706+E709+E712+E715+E718</f>
        <v>13807.61617300601</v>
      </c>
      <c r="F721" s="41">
        <f aca="true" t="shared" si="261" ref="F721:K721">F673+F676+F679+F682+F685+F688+F691+F694+F697+F700+F703+F706+F709+F712+F715+F718</f>
        <v>1002.208180894191</v>
      </c>
      <c r="G721" s="41">
        <f t="shared" si="261"/>
        <v>2844.382629183</v>
      </c>
      <c r="H721" s="41">
        <f t="shared" si="261"/>
        <v>10539.646927477988</v>
      </c>
      <c r="I721" s="41">
        <f t="shared" si="261"/>
        <v>28193.853910561196</v>
      </c>
      <c r="J721" s="41">
        <f t="shared" si="261"/>
        <v>1409.6926955280603</v>
      </c>
      <c r="K721" s="41">
        <f t="shared" si="261"/>
        <v>26784.16121503313</v>
      </c>
    </row>
    <row r="722" spans="1:11" ht="15" customHeight="1">
      <c r="A722" s="28"/>
      <c r="B722" s="26"/>
      <c r="C722" s="40"/>
      <c r="D722" s="40" t="s">
        <v>332</v>
      </c>
      <c r="E722" s="41">
        <f aca="true" t="shared" si="262" ref="E722:K722">E674+E677+E680+E683+E686+E689+E692+E695+E698+E701+E704+E707+E710+E713+E716+E719</f>
        <v>80878.96220672042</v>
      </c>
      <c r="F722" s="41">
        <f t="shared" si="262"/>
        <v>2398.2353410000005</v>
      </c>
      <c r="G722" s="41">
        <f t="shared" si="262"/>
        <v>16558.456391801</v>
      </c>
      <c r="H722" s="41">
        <f t="shared" si="262"/>
        <v>6532.180173000001</v>
      </c>
      <c r="I722" s="41">
        <f t="shared" si="262"/>
        <v>106367.83411252145</v>
      </c>
      <c r="J722" s="41">
        <f t="shared" si="262"/>
        <v>5318.3917056260725</v>
      </c>
      <c r="K722" s="41">
        <f t="shared" si="262"/>
        <v>101049.44240689535</v>
      </c>
    </row>
    <row r="723" spans="1:11" ht="15" customHeight="1">
      <c r="A723" s="28"/>
      <c r="B723" s="26"/>
      <c r="C723" s="40"/>
      <c r="D723" s="40" t="s">
        <v>342</v>
      </c>
      <c r="E723" s="41">
        <f aca="true" t="shared" si="263" ref="E723:K723">SUM(E721:E722)</f>
        <v>94686.57837972643</v>
      </c>
      <c r="F723" s="41">
        <f t="shared" si="263"/>
        <v>3400.4435218941917</v>
      </c>
      <c r="G723" s="41">
        <f t="shared" si="263"/>
        <v>19402.839020984</v>
      </c>
      <c r="H723" s="41">
        <f t="shared" si="263"/>
        <v>17071.82710047799</v>
      </c>
      <c r="I723" s="41">
        <f t="shared" si="263"/>
        <v>134561.68802308265</v>
      </c>
      <c r="J723" s="41">
        <f t="shared" si="263"/>
        <v>6728.084401154133</v>
      </c>
      <c r="K723" s="41">
        <f t="shared" si="263"/>
        <v>127833.60362192849</v>
      </c>
    </row>
    <row r="724" spans="1:11" ht="15" customHeight="1">
      <c r="A724" s="28"/>
      <c r="B724" s="26"/>
      <c r="C724" s="26"/>
      <c r="D724" s="26"/>
      <c r="E724" s="27"/>
      <c r="F724" s="27"/>
      <c r="G724" s="27"/>
      <c r="H724" s="27"/>
      <c r="I724" s="27"/>
      <c r="J724" s="27"/>
      <c r="K724" s="27"/>
    </row>
    <row r="725" spans="1:11" ht="15" customHeight="1">
      <c r="A725" s="28">
        <v>236</v>
      </c>
      <c r="B725" s="26" t="s">
        <v>243</v>
      </c>
      <c r="C725" s="26" t="s">
        <v>243</v>
      </c>
      <c r="D725" s="26" t="s">
        <v>333</v>
      </c>
      <c r="E725" s="27">
        <v>305.5146523282859</v>
      </c>
      <c r="F725" s="27">
        <v>83.64815969186155</v>
      </c>
      <c r="G725" s="27">
        <v>23.962315</v>
      </c>
      <c r="H725" s="27">
        <v>116.56781308260301</v>
      </c>
      <c r="I725" s="27">
        <v>529.6929401027504</v>
      </c>
      <c r="J725" s="27">
        <v>26.484647005137525</v>
      </c>
      <c r="K725" s="27">
        <v>503.2082930976129</v>
      </c>
    </row>
    <row r="726" spans="1:11" ht="15" customHeight="1">
      <c r="A726" s="28"/>
      <c r="B726" s="26"/>
      <c r="C726" s="26"/>
      <c r="D726" s="26" t="s">
        <v>332</v>
      </c>
      <c r="E726" s="27">
        <v>4429.823711267358</v>
      </c>
      <c r="F726" s="27">
        <v>186.0833254596012</v>
      </c>
      <c r="G726" s="27">
        <v>467.607985</v>
      </c>
      <c r="H726" s="27">
        <v>111.91752243937911</v>
      </c>
      <c r="I726" s="27">
        <v>5195.432544166338</v>
      </c>
      <c r="J726" s="27">
        <v>259.7716272083171</v>
      </c>
      <c r="K726" s="27">
        <v>4935.660916958021</v>
      </c>
    </row>
    <row r="727" spans="1:11" ht="15" customHeight="1">
      <c r="A727" s="28"/>
      <c r="B727" s="26"/>
      <c r="C727" s="26"/>
      <c r="D727" s="26" t="s">
        <v>342</v>
      </c>
      <c r="E727" s="27">
        <f>SUM(E725:E726)</f>
        <v>4735.338363595643</v>
      </c>
      <c r="F727" s="27">
        <f aca="true" t="shared" si="264" ref="F727:K727">SUM(F725:F726)</f>
        <v>269.7314851514628</v>
      </c>
      <c r="G727" s="27">
        <f t="shared" si="264"/>
        <v>491.5703</v>
      </c>
      <c r="H727" s="27">
        <f t="shared" si="264"/>
        <v>228.4853355219821</v>
      </c>
      <c r="I727" s="27">
        <f t="shared" si="264"/>
        <v>5725.125484269088</v>
      </c>
      <c r="J727" s="27">
        <f t="shared" si="264"/>
        <v>286.2562742134546</v>
      </c>
      <c r="K727" s="27">
        <f t="shared" si="264"/>
        <v>5438.869210055634</v>
      </c>
    </row>
    <row r="728" spans="1:11" ht="15" customHeight="1">
      <c r="A728" s="28">
        <v>237</v>
      </c>
      <c r="B728" s="26"/>
      <c r="C728" s="26" t="s">
        <v>244</v>
      </c>
      <c r="D728" s="26" t="s">
        <v>333</v>
      </c>
      <c r="E728" s="27">
        <v>40.168544</v>
      </c>
      <c r="F728" s="27">
        <v>16.451133652159243</v>
      </c>
      <c r="G728" s="27">
        <v>4.68442</v>
      </c>
      <c r="H728" s="27">
        <v>31.011207368481337</v>
      </c>
      <c r="I728" s="27">
        <v>92.31530502064058</v>
      </c>
      <c r="J728" s="27">
        <v>4.615765251032029</v>
      </c>
      <c r="K728" s="27">
        <v>87.69953976960855</v>
      </c>
    </row>
    <row r="729" spans="1:11" ht="15" customHeight="1">
      <c r="A729" s="28"/>
      <c r="B729" s="26"/>
      <c r="C729" s="26"/>
      <c r="D729" s="26" t="s">
        <v>332</v>
      </c>
      <c r="E729" s="27">
        <v>4977.003807992718</v>
      </c>
      <c r="F729" s="27">
        <v>324.6712723517722</v>
      </c>
      <c r="G729" s="27">
        <v>579.1933450000001</v>
      </c>
      <c r="H729" s="27">
        <v>250.35070869742873</v>
      </c>
      <c r="I729" s="27">
        <v>6131.219134041919</v>
      </c>
      <c r="J729" s="27">
        <v>306.56095670209584</v>
      </c>
      <c r="K729" s="27">
        <v>5824.658177339823</v>
      </c>
    </row>
    <row r="730" spans="1:11" ht="15" customHeight="1">
      <c r="A730" s="28"/>
      <c r="B730" s="26"/>
      <c r="C730" s="26"/>
      <c r="D730" s="26" t="s">
        <v>342</v>
      </c>
      <c r="E730" s="27">
        <f>SUM(E728:E729)</f>
        <v>5017.172351992718</v>
      </c>
      <c r="F730" s="27">
        <f aca="true" t="shared" si="265" ref="F730:K730">SUM(F728:F729)</f>
        <v>341.1224060039314</v>
      </c>
      <c r="G730" s="27">
        <f t="shared" si="265"/>
        <v>583.8777650000002</v>
      </c>
      <c r="H730" s="27">
        <f t="shared" si="265"/>
        <v>281.36191606591007</v>
      </c>
      <c r="I730" s="27">
        <f t="shared" si="265"/>
        <v>6223.534439062559</v>
      </c>
      <c r="J730" s="27">
        <f t="shared" si="265"/>
        <v>311.17672195312787</v>
      </c>
      <c r="K730" s="27">
        <f t="shared" si="265"/>
        <v>5912.357717109431</v>
      </c>
    </row>
    <row r="731" spans="1:11" ht="15" customHeight="1">
      <c r="A731" s="28">
        <v>238</v>
      </c>
      <c r="B731" s="26"/>
      <c r="C731" s="26" t="s">
        <v>245</v>
      </c>
      <c r="D731" s="26" t="s">
        <v>333</v>
      </c>
      <c r="E731" s="27">
        <v>174.98166399999997</v>
      </c>
      <c r="F731" s="27">
        <v>62.63724229346167</v>
      </c>
      <c r="G731" s="27">
        <v>5.4375100000000005</v>
      </c>
      <c r="H731" s="27">
        <v>84.5011817428608</v>
      </c>
      <c r="I731" s="27">
        <v>327.5575980363224</v>
      </c>
      <c r="J731" s="27">
        <v>16.377879901816126</v>
      </c>
      <c r="K731" s="27">
        <v>311.1797181345063</v>
      </c>
    </row>
    <row r="732" spans="1:11" ht="15" customHeight="1">
      <c r="A732" s="28"/>
      <c r="B732" s="26"/>
      <c r="C732" s="26"/>
      <c r="D732" s="26" t="s">
        <v>332</v>
      </c>
      <c r="E732" s="27">
        <v>3505.5482607815884</v>
      </c>
      <c r="F732" s="27">
        <v>184.97177515973854</v>
      </c>
      <c r="G732" s="27">
        <v>197.25239</v>
      </c>
      <c r="H732" s="27">
        <v>124.13350984241742</v>
      </c>
      <c r="I732" s="27">
        <v>4011.9059357837446</v>
      </c>
      <c r="J732" s="27">
        <v>200.59529678918727</v>
      </c>
      <c r="K732" s="27">
        <v>3811.3106389945574</v>
      </c>
    </row>
    <row r="733" spans="1:11" ht="15" customHeight="1">
      <c r="A733" s="28"/>
      <c r="B733" s="26"/>
      <c r="C733" s="26"/>
      <c r="D733" s="26" t="s">
        <v>342</v>
      </c>
      <c r="E733" s="27">
        <f>SUM(E731:E732)</f>
        <v>3680.5299247815883</v>
      </c>
      <c r="F733" s="27">
        <f aca="true" t="shared" si="266" ref="F733:K733">SUM(F731:F732)</f>
        <v>247.6090174532002</v>
      </c>
      <c r="G733" s="27">
        <f t="shared" si="266"/>
        <v>202.6899</v>
      </c>
      <c r="H733" s="27">
        <f t="shared" si="266"/>
        <v>208.63469158527823</v>
      </c>
      <c r="I733" s="27">
        <f t="shared" si="266"/>
        <v>4339.463533820067</v>
      </c>
      <c r="J733" s="27">
        <f t="shared" si="266"/>
        <v>216.9731766910034</v>
      </c>
      <c r="K733" s="27">
        <f t="shared" si="266"/>
        <v>4122.490357129063</v>
      </c>
    </row>
    <row r="734" spans="1:11" ht="15" customHeight="1">
      <c r="A734" s="28">
        <v>239</v>
      </c>
      <c r="B734" s="26"/>
      <c r="C734" s="26" t="s">
        <v>246</v>
      </c>
      <c r="D734" s="26" t="s">
        <v>333</v>
      </c>
      <c r="E734" s="27">
        <v>510.8057917044146</v>
      </c>
      <c r="F734" s="27">
        <v>29.889746749661906</v>
      </c>
      <c r="G734" s="27">
        <v>23.97478</v>
      </c>
      <c r="H734" s="27">
        <v>153.0763683331968</v>
      </c>
      <c r="I734" s="27">
        <v>717.7466867872732</v>
      </c>
      <c r="J734" s="27">
        <v>35.88733433936365</v>
      </c>
      <c r="K734" s="27">
        <v>681.8593524479096</v>
      </c>
    </row>
    <row r="735" spans="1:11" ht="15" customHeight="1">
      <c r="A735" s="28"/>
      <c r="B735" s="26"/>
      <c r="C735" s="26"/>
      <c r="D735" s="26" t="s">
        <v>332</v>
      </c>
      <c r="E735" s="27">
        <v>2497.178349375817</v>
      </c>
      <c r="F735" s="27">
        <v>103.25777336661673</v>
      </c>
      <c r="G735" s="27">
        <v>160.06508000000002</v>
      </c>
      <c r="H735" s="27">
        <v>124.39590588060008</v>
      </c>
      <c r="I735" s="27">
        <v>2884.8971086230335</v>
      </c>
      <c r="J735" s="27">
        <v>144.24485543115168</v>
      </c>
      <c r="K735" s="27">
        <v>2740.6522531918818</v>
      </c>
    </row>
    <row r="736" spans="1:11" ht="15" customHeight="1">
      <c r="A736" s="28"/>
      <c r="B736" s="26"/>
      <c r="C736" s="26"/>
      <c r="D736" s="26" t="s">
        <v>342</v>
      </c>
      <c r="E736" s="27">
        <f>SUM(E734:E735)</f>
        <v>3007.984141080232</v>
      </c>
      <c r="F736" s="27">
        <f aca="true" t="shared" si="267" ref="F736:K736">SUM(F734:F735)</f>
        <v>133.14752011627863</v>
      </c>
      <c r="G736" s="27">
        <f t="shared" si="267"/>
        <v>184.03986000000003</v>
      </c>
      <c r="H736" s="27">
        <f t="shared" si="267"/>
        <v>277.4722742137969</v>
      </c>
      <c r="I736" s="27">
        <f t="shared" si="267"/>
        <v>3602.6437954103067</v>
      </c>
      <c r="J736" s="27">
        <f t="shared" si="267"/>
        <v>180.1321897705153</v>
      </c>
      <c r="K736" s="27">
        <f t="shared" si="267"/>
        <v>3422.5116056397915</v>
      </c>
    </row>
    <row r="737" spans="1:11" ht="15" customHeight="1">
      <c r="A737" s="28">
        <v>240</v>
      </c>
      <c r="B737" s="26"/>
      <c r="C737" s="26" t="s">
        <v>247</v>
      </c>
      <c r="D737" s="26" t="s">
        <v>333</v>
      </c>
      <c r="E737" s="27">
        <v>203.9488729389381</v>
      </c>
      <c r="F737" s="27">
        <v>27.69524658102575</v>
      </c>
      <c r="G737" s="27">
        <v>0</v>
      </c>
      <c r="H737" s="27">
        <v>99.35081898238302</v>
      </c>
      <c r="I737" s="27">
        <v>330.9949385023469</v>
      </c>
      <c r="J737" s="27">
        <v>16.549746925117336</v>
      </c>
      <c r="K737" s="27">
        <v>314.44519157722954</v>
      </c>
    </row>
    <row r="738" spans="1:11" ht="15" customHeight="1">
      <c r="A738" s="28"/>
      <c r="B738" s="26"/>
      <c r="C738" s="26"/>
      <c r="D738" s="26" t="s">
        <v>332</v>
      </c>
      <c r="E738" s="27">
        <v>3399.6586933196295</v>
      </c>
      <c r="F738" s="27">
        <v>40.39505970930866</v>
      </c>
      <c r="G738" s="27">
        <v>78.03081000000002</v>
      </c>
      <c r="H738" s="27">
        <v>3.4528881331612014</v>
      </c>
      <c r="I738" s="27">
        <v>3521.5374511620994</v>
      </c>
      <c r="J738" s="27">
        <v>176.07687255810492</v>
      </c>
      <c r="K738" s="27">
        <v>3345.4605786039947</v>
      </c>
    </row>
    <row r="739" spans="1:11" ht="15" customHeight="1">
      <c r="A739" s="28"/>
      <c r="B739" s="26"/>
      <c r="C739" s="26"/>
      <c r="D739" s="26" t="s">
        <v>342</v>
      </c>
      <c r="E739" s="27">
        <f>SUM(E737:E738)</f>
        <v>3603.6075662585677</v>
      </c>
      <c r="F739" s="27">
        <f aca="true" t="shared" si="268" ref="F739:K739">SUM(F737:F738)</f>
        <v>68.09030629033441</v>
      </c>
      <c r="G739" s="27">
        <f t="shared" si="268"/>
        <v>78.03081000000002</v>
      </c>
      <c r="H739" s="27">
        <f t="shared" si="268"/>
        <v>102.80370711554421</v>
      </c>
      <c r="I739" s="27">
        <f t="shared" si="268"/>
        <v>3852.5323896644463</v>
      </c>
      <c r="J739" s="27">
        <f t="shared" si="268"/>
        <v>192.62661948322227</v>
      </c>
      <c r="K739" s="27">
        <f t="shared" si="268"/>
        <v>3659.9057701812244</v>
      </c>
    </row>
    <row r="740" spans="1:11" ht="15" customHeight="1">
      <c r="A740" s="28">
        <v>241</v>
      </c>
      <c r="B740" s="26"/>
      <c r="C740" s="26" t="s">
        <v>248</v>
      </c>
      <c r="D740" s="26" t="s">
        <v>333</v>
      </c>
      <c r="E740" s="27">
        <v>428.78394384523006</v>
      </c>
      <c r="F740" s="27">
        <v>92.54661347434156</v>
      </c>
      <c r="G740" s="27">
        <v>22.4421</v>
      </c>
      <c r="H740" s="27">
        <v>213.75806645236923</v>
      </c>
      <c r="I740" s="27">
        <v>757.5307237719409</v>
      </c>
      <c r="J740" s="27">
        <v>37.87653618859702</v>
      </c>
      <c r="K740" s="27">
        <v>719.6541875833439</v>
      </c>
    </row>
    <row r="741" spans="1:11" ht="15" customHeight="1">
      <c r="A741" s="28"/>
      <c r="B741" s="26"/>
      <c r="C741" s="26"/>
      <c r="D741" s="26" t="s">
        <v>332</v>
      </c>
      <c r="E741" s="27">
        <v>3999.2470802372313</v>
      </c>
      <c r="F741" s="27">
        <v>298.3236163097637</v>
      </c>
      <c r="G741" s="27">
        <v>189.21993500000002</v>
      </c>
      <c r="H741" s="27">
        <v>116.60628119016312</v>
      </c>
      <c r="I741" s="27">
        <v>4603.396912737157</v>
      </c>
      <c r="J741" s="27">
        <v>230.1698456368581</v>
      </c>
      <c r="K741" s="27">
        <v>4373.227067100299</v>
      </c>
    </row>
    <row r="742" spans="1:11" ht="15" customHeight="1">
      <c r="A742" s="28"/>
      <c r="B742" s="26"/>
      <c r="C742" s="26"/>
      <c r="D742" s="26" t="s">
        <v>342</v>
      </c>
      <c r="E742" s="27">
        <f>SUM(E740:E741)</f>
        <v>4428.031024082461</v>
      </c>
      <c r="F742" s="27">
        <f aca="true" t="shared" si="269" ref="F742:K742">SUM(F740:F741)</f>
        <v>390.8702297841052</v>
      </c>
      <c r="G742" s="27">
        <f t="shared" si="269"/>
        <v>211.66203500000003</v>
      </c>
      <c r="H742" s="27">
        <f t="shared" si="269"/>
        <v>330.3643476425324</v>
      </c>
      <c r="I742" s="27">
        <f t="shared" si="269"/>
        <v>5360.927636509098</v>
      </c>
      <c r="J742" s="27">
        <f t="shared" si="269"/>
        <v>268.0463818254551</v>
      </c>
      <c r="K742" s="27">
        <f t="shared" si="269"/>
        <v>5092.8812546836425</v>
      </c>
    </row>
    <row r="743" spans="1:11" ht="15" customHeight="1">
      <c r="A743" s="28">
        <v>242</v>
      </c>
      <c r="B743" s="26"/>
      <c r="C743" s="26" t="s">
        <v>249</v>
      </c>
      <c r="D743" s="26" t="s">
        <v>333</v>
      </c>
      <c r="E743" s="27">
        <v>722.7699803839985</v>
      </c>
      <c r="F743" s="27">
        <v>173.1607679910998</v>
      </c>
      <c r="G743" s="27">
        <v>10.823995</v>
      </c>
      <c r="H743" s="27">
        <v>430.41085252105864</v>
      </c>
      <c r="I743" s="27">
        <v>1337.165595896157</v>
      </c>
      <c r="J743" s="27">
        <v>66.85827979480781</v>
      </c>
      <c r="K743" s="27">
        <v>1270.307316101349</v>
      </c>
    </row>
    <row r="744" spans="1:11" ht="15" customHeight="1">
      <c r="A744" s="28"/>
      <c r="B744" s="26"/>
      <c r="C744" s="26"/>
      <c r="D744" s="26" t="s">
        <v>332</v>
      </c>
      <c r="E744" s="27">
        <v>5445.3975513202095</v>
      </c>
      <c r="F744" s="27">
        <v>200.35713877209588</v>
      </c>
      <c r="G744" s="27">
        <v>412.71685</v>
      </c>
      <c r="H744" s="27">
        <v>173.88510296402555</v>
      </c>
      <c r="I744" s="27">
        <v>6232.3566430563305</v>
      </c>
      <c r="J744" s="27">
        <v>311.61783215281645</v>
      </c>
      <c r="K744" s="27">
        <v>5920.738810903514</v>
      </c>
    </row>
    <row r="745" spans="1:11" ht="15" customHeight="1">
      <c r="A745" s="28"/>
      <c r="B745" s="26"/>
      <c r="C745" s="26"/>
      <c r="D745" s="26" t="s">
        <v>342</v>
      </c>
      <c r="E745" s="27">
        <f>SUM(E743:E744)</f>
        <v>6168.167531704208</v>
      </c>
      <c r="F745" s="27">
        <f aca="true" t="shared" si="270" ref="F745:K745">SUM(F743:F744)</f>
        <v>373.5179067631957</v>
      </c>
      <c r="G745" s="27">
        <f t="shared" si="270"/>
        <v>423.54084500000005</v>
      </c>
      <c r="H745" s="27">
        <f t="shared" si="270"/>
        <v>604.2959554850842</v>
      </c>
      <c r="I745" s="27">
        <f t="shared" si="270"/>
        <v>7569.522238952488</v>
      </c>
      <c r="J745" s="27">
        <f t="shared" si="270"/>
        <v>378.47611194762425</v>
      </c>
      <c r="K745" s="27">
        <f t="shared" si="270"/>
        <v>7191.046127004863</v>
      </c>
    </row>
    <row r="746" spans="1:11" ht="15" customHeight="1">
      <c r="A746" s="28">
        <v>243</v>
      </c>
      <c r="B746" s="26"/>
      <c r="C746" s="26" t="s">
        <v>250</v>
      </c>
      <c r="D746" s="26" t="s">
        <v>333</v>
      </c>
      <c r="E746" s="27">
        <v>320.91434850758947</v>
      </c>
      <c r="F746" s="27">
        <v>82.01813185985017</v>
      </c>
      <c r="G746" s="27">
        <v>0</v>
      </c>
      <c r="H746" s="27">
        <v>200.47923161268125</v>
      </c>
      <c r="I746" s="27">
        <v>603.4117119801209</v>
      </c>
      <c r="J746" s="27">
        <v>30.170585599006046</v>
      </c>
      <c r="K746" s="27">
        <v>573.2411263811149</v>
      </c>
    </row>
    <row r="747" spans="1:11" ht="15" customHeight="1">
      <c r="A747" s="28"/>
      <c r="B747" s="26"/>
      <c r="C747" s="26"/>
      <c r="D747" s="26" t="s">
        <v>332</v>
      </c>
      <c r="E747" s="27">
        <v>3112.0706252464242</v>
      </c>
      <c r="F747" s="27">
        <v>65.9747862131463</v>
      </c>
      <c r="G747" s="27">
        <v>193.93985</v>
      </c>
      <c r="H747" s="27">
        <v>35.504202447450666</v>
      </c>
      <c r="I747" s="27">
        <v>3407.489463907021</v>
      </c>
      <c r="J747" s="27">
        <v>170.37447319535116</v>
      </c>
      <c r="K747" s="27">
        <v>3237.11499071167</v>
      </c>
    </row>
    <row r="748" spans="1:11" ht="15" customHeight="1">
      <c r="A748" s="28"/>
      <c r="B748" s="26"/>
      <c r="C748" s="26"/>
      <c r="D748" s="26" t="s">
        <v>342</v>
      </c>
      <c r="E748" s="27">
        <f>SUM(E746:E747)</f>
        <v>3432.9849737540135</v>
      </c>
      <c r="F748" s="27">
        <f aca="true" t="shared" si="271" ref="F748:K748">SUM(F746:F747)</f>
        <v>147.99291807299647</v>
      </c>
      <c r="G748" s="27">
        <f t="shared" si="271"/>
        <v>193.93985</v>
      </c>
      <c r="H748" s="27">
        <f t="shared" si="271"/>
        <v>235.9834340601319</v>
      </c>
      <c r="I748" s="27">
        <f t="shared" si="271"/>
        <v>4010.901175887142</v>
      </c>
      <c r="J748" s="27">
        <f t="shared" si="271"/>
        <v>200.5450587943572</v>
      </c>
      <c r="K748" s="27">
        <f t="shared" si="271"/>
        <v>3810.356117092785</v>
      </c>
    </row>
    <row r="749" spans="1:11" ht="15" customHeight="1">
      <c r="A749" s="28">
        <v>244</v>
      </c>
      <c r="B749" s="26"/>
      <c r="C749" s="26" t="s">
        <v>73</v>
      </c>
      <c r="D749" s="26" t="s">
        <v>333</v>
      </c>
      <c r="E749" s="27">
        <v>90.024</v>
      </c>
      <c r="F749" s="27">
        <v>31.182039749999998</v>
      </c>
      <c r="G749" s="27">
        <v>10.64448</v>
      </c>
      <c r="H749" s="27">
        <v>41.881794165321054</v>
      </c>
      <c r="I749" s="27">
        <v>173.73231391532104</v>
      </c>
      <c r="J749" s="27">
        <v>8.686615695766065</v>
      </c>
      <c r="K749" s="27">
        <v>165.045698219555</v>
      </c>
    </row>
    <row r="750" spans="1:11" ht="15" customHeight="1">
      <c r="A750" s="28"/>
      <c r="B750" s="26"/>
      <c r="C750" s="26"/>
      <c r="D750" s="26" t="s">
        <v>332</v>
      </c>
      <c r="E750" s="27">
        <v>3860.1925120000005</v>
      </c>
      <c r="F750" s="27">
        <v>203.22609807287006</v>
      </c>
      <c r="G750" s="27">
        <v>414.27989</v>
      </c>
      <c r="H750" s="27">
        <v>87.07423692325159</v>
      </c>
      <c r="I750" s="27">
        <v>4564.772736996121</v>
      </c>
      <c r="J750" s="27">
        <v>228.23863684980608</v>
      </c>
      <c r="K750" s="27">
        <v>4336.534100146315</v>
      </c>
    </row>
    <row r="751" spans="1:11" ht="15" customHeight="1">
      <c r="A751" s="28"/>
      <c r="B751" s="26"/>
      <c r="C751" s="26"/>
      <c r="D751" s="26" t="s">
        <v>342</v>
      </c>
      <c r="E751" s="27">
        <f>SUM(E749:E750)</f>
        <v>3950.2165120000004</v>
      </c>
      <c r="F751" s="27">
        <f aca="true" t="shared" si="272" ref="F751:K751">SUM(F749:F750)</f>
        <v>234.40813782287006</v>
      </c>
      <c r="G751" s="27">
        <f t="shared" si="272"/>
        <v>424.92437</v>
      </c>
      <c r="H751" s="27">
        <f t="shared" si="272"/>
        <v>128.95603108857264</v>
      </c>
      <c r="I751" s="27">
        <f t="shared" si="272"/>
        <v>4738.505050911443</v>
      </c>
      <c r="J751" s="27">
        <f t="shared" si="272"/>
        <v>236.92525254557216</v>
      </c>
      <c r="K751" s="27">
        <f t="shared" si="272"/>
        <v>4501.5797983658695</v>
      </c>
    </row>
    <row r="752" spans="1:11" ht="15" customHeight="1">
      <c r="A752" s="28">
        <v>245</v>
      </c>
      <c r="B752" s="26"/>
      <c r="C752" s="26" t="s">
        <v>251</v>
      </c>
      <c r="D752" s="26" t="s">
        <v>332</v>
      </c>
      <c r="E752" s="27">
        <v>2297.960982422438</v>
      </c>
      <c r="F752" s="27">
        <v>96.21009067712993</v>
      </c>
      <c r="G752" s="27">
        <v>260.08696</v>
      </c>
      <c r="H752" s="27">
        <v>41.217135076748406</v>
      </c>
      <c r="I752" s="27">
        <v>2695.4751681763164</v>
      </c>
      <c r="J752" s="27">
        <v>134.77375840881575</v>
      </c>
      <c r="K752" s="27">
        <v>2560.7014097675005</v>
      </c>
    </row>
    <row r="753" spans="1:11" ht="15" customHeight="1">
      <c r="A753" s="28">
        <v>246</v>
      </c>
      <c r="B753" s="26"/>
      <c r="C753" s="26" t="s">
        <v>252</v>
      </c>
      <c r="D753" s="26" t="s">
        <v>333</v>
      </c>
      <c r="E753" s="27">
        <v>193.2385493035185</v>
      </c>
      <c r="F753" s="27">
        <v>60.0231471753698</v>
      </c>
      <c r="G753" s="27">
        <v>15.633735000000001</v>
      </c>
      <c r="H753" s="27">
        <v>136.02403416833073</v>
      </c>
      <c r="I753" s="27">
        <v>404.91946564721906</v>
      </c>
      <c r="J753" s="27">
        <v>20.245973282360943</v>
      </c>
      <c r="K753" s="27">
        <v>384.67349236485813</v>
      </c>
    </row>
    <row r="754" spans="1:11" ht="15" customHeight="1">
      <c r="A754" s="28"/>
      <c r="B754" s="26"/>
      <c r="C754" s="26"/>
      <c r="D754" s="26" t="s">
        <v>332</v>
      </c>
      <c r="E754" s="27">
        <v>9158.93388662802</v>
      </c>
      <c r="F754" s="27">
        <v>344.5782090117397</v>
      </c>
      <c r="G754" s="27">
        <v>292.51973833333335</v>
      </c>
      <c r="H754" s="27">
        <v>285.57280615035296</v>
      </c>
      <c r="I754" s="27">
        <v>10081.604640123443</v>
      </c>
      <c r="J754" s="27">
        <v>504.08023200617197</v>
      </c>
      <c r="K754" s="27">
        <v>9577.524408117271</v>
      </c>
    </row>
    <row r="755" spans="1:11" ht="15" customHeight="1">
      <c r="A755" s="28"/>
      <c r="B755" s="26"/>
      <c r="C755" s="26"/>
      <c r="D755" s="26" t="s">
        <v>342</v>
      </c>
      <c r="E755" s="27">
        <f>SUM(E753:E754)</f>
        <v>9352.172435931538</v>
      </c>
      <c r="F755" s="27">
        <f aca="true" t="shared" si="273" ref="F755:K755">SUM(F753:F754)</f>
        <v>404.6013561871095</v>
      </c>
      <c r="G755" s="27">
        <f t="shared" si="273"/>
        <v>308.15347333333335</v>
      </c>
      <c r="H755" s="27">
        <f t="shared" si="273"/>
        <v>421.5968403186837</v>
      </c>
      <c r="I755" s="27">
        <f t="shared" si="273"/>
        <v>10486.524105770663</v>
      </c>
      <c r="J755" s="27">
        <f t="shared" si="273"/>
        <v>524.326205288533</v>
      </c>
      <c r="K755" s="27">
        <f t="shared" si="273"/>
        <v>9962.19790048213</v>
      </c>
    </row>
    <row r="756" spans="1:11" ht="15" customHeight="1">
      <c r="A756" s="28">
        <v>247</v>
      </c>
      <c r="B756" s="26"/>
      <c r="C756" s="26" t="s">
        <v>253</v>
      </c>
      <c r="D756" s="26" t="s">
        <v>333</v>
      </c>
      <c r="E756" s="27">
        <v>535.7306698811585</v>
      </c>
      <c r="F756" s="27">
        <v>164.595655252651</v>
      </c>
      <c r="G756" s="27">
        <v>71.21353500000001</v>
      </c>
      <c r="H756" s="27">
        <v>266.56986301258627</v>
      </c>
      <c r="I756" s="27">
        <v>1038.1097231463957</v>
      </c>
      <c r="J756" s="27">
        <v>51.90548615731976</v>
      </c>
      <c r="K756" s="27">
        <v>986.204236989076</v>
      </c>
    </row>
    <row r="757" spans="1:11" ht="15" customHeight="1">
      <c r="A757" s="28"/>
      <c r="B757" s="26"/>
      <c r="C757" s="26"/>
      <c r="D757" s="26" t="s">
        <v>332</v>
      </c>
      <c r="E757" s="27">
        <v>4759.517170907895</v>
      </c>
      <c r="F757" s="27">
        <v>138.53542699113873</v>
      </c>
      <c r="G757" s="27">
        <v>581.6666033333333</v>
      </c>
      <c r="H757" s="27">
        <v>126.0891807732029</v>
      </c>
      <c r="I757" s="27">
        <v>5605.80838200557</v>
      </c>
      <c r="J757" s="27">
        <v>280.2904191002787</v>
      </c>
      <c r="K757" s="27">
        <v>5325.517962905291</v>
      </c>
    </row>
    <row r="758" spans="1:11" ht="15" customHeight="1">
      <c r="A758" s="28"/>
      <c r="B758" s="26"/>
      <c r="C758" s="26"/>
      <c r="D758" s="26" t="s">
        <v>342</v>
      </c>
      <c r="E758" s="27">
        <f>SUM(E756:E757)</f>
        <v>5295.247840789054</v>
      </c>
      <c r="F758" s="27">
        <f aca="true" t="shared" si="274" ref="F758:K758">SUM(F756:F757)</f>
        <v>303.1310822437897</v>
      </c>
      <c r="G758" s="27">
        <f t="shared" si="274"/>
        <v>652.8801383333333</v>
      </c>
      <c r="H758" s="27">
        <f t="shared" si="274"/>
        <v>392.65904378578915</v>
      </c>
      <c r="I758" s="27">
        <f t="shared" si="274"/>
        <v>6643.918105151965</v>
      </c>
      <c r="J758" s="27">
        <f t="shared" si="274"/>
        <v>332.1959052575985</v>
      </c>
      <c r="K758" s="27">
        <f t="shared" si="274"/>
        <v>6311.722199894367</v>
      </c>
    </row>
    <row r="759" spans="1:11" ht="15" customHeight="1">
      <c r="A759" s="28">
        <v>248</v>
      </c>
      <c r="B759" s="26"/>
      <c r="C759" s="26" t="s">
        <v>254</v>
      </c>
      <c r="D759" s="26" t="s">
        <v>333</v>
      </c>
      <c r="E759" s="27">
        <v>371.35553593820737</v>
      </c>
      <c r="F759" s="27">
        <v>99.06746715445837</v>
      </c>
      <c r="G759" s="27">
        <v>44.886876666666666</v>
      </c>
      <c r="H759" s="27">
        <v>175.08883008548065</v>
      </c>
      <c r="I759" s="27">
        <v>690.3987098448131</v>
      </c>
      <c r="J759" s="27">
        <v>34.51993549224066</v>
      </c>
      <c r="K759" s="27">
        <v>655.8787743525725</v>
      </c>
    </row>
    <row r="760" spans="1:11" ht="15" customHeight="1">
      <c r="A760" s="28"/>
      <c r="B760" s="26"/>
      <c r="C760" s="26"/>
      <c r="D760" s="26" t="s">
        <v>332</v>
      </c>
      <c r="E760" s="27">
        <v>6189.0914991896825</v>
      </c>
      <c r="F760" s="27">
        <v>286.24310940507837</v>
      </c>
      <c r="G760" s="27">
        <v>623.9494383333333</v>
      </c>
      <c r="H760" s="27">
        <v>218.73337348181826</v>
      </c>
      <c r="I760" s="27">
        <v>7318.017420409912</v>
      </c>
      <c r="J760" s="27">
        <v>365.9008710204955</v>
      </c>
      <c r="K760" s="27">
        <v>6952.116549389417</v>
      </c>
    </row>
    <row r="761" spans="1:11" ht="15" customHeight="1">
      <c r="A761" s="28"/>
      <c r="B761" s="26"/>
      <c r="C761" s="26"/>
      <c r="D761" s="26" t="s">
        <v>342</v>
      </c>
      <c r="E761" s="27">
        <f>SUM(E759:E760)</f>
        <v>6560.44703512789</v>
      </c>
      <c r="F761" s="27">
        <f aca="true" t="shared" si="275" ref="F761:K761">SUM(F759:F760)</f>
        <v>385.31057655953674</v>
      </c>
      <c r="G761" s="27">
        <f t="shared" si="275"/>
        <v>668.836315</v>
      </c>
      <c r="H761" s="27">
        <f t="shared" si="275"/>
        <v>393.8222035672989</v>
      </c>
      <c r="I761" s="27">
        <f t="shared" si="275"/>
        <v>8008.416130254725</v>
      </c>
      <c r="J761" s="27">
        <f t="shared" si="275"/>
        <v>400.4208065127362</v>
      </c>
      <c r="K761" s="27">
        <f t="shared" si="275"/>
        <v>7607.9953237419895</v>
      </c>
    </row>
    <row r="762" spans="1:11" ht="15" customHeight="1">
      <c r="A762" s="28"/>
      <c r="B762" s="26"/>
      <c r="C762" s="40" t="s">
        <v>379</v>
      </c>
      <c r="D762" s="40" t="s">
        <v>333</v>
      </c>
      <c r="E762" s="41">
        <f>E725+E728+E731+E734+E737+E740+E743+E746+E749+E753+E756+E759</f>
        <v>3898.236552831341</v>
      </c>
      <c r="F762" s="41">
        <f aca="true" t="shared" si="276" ref="F762:K762">F725+F728+F731+F734+F737+F740+F743+F746+F749+F753+F756+F759</f>
        <v>922.9153516259407</v>
      </c>
      <c r="G762" s="41">
        <f t="shared" si="276"/>
        <v>233.70374666666666</v>
      </c>
      <c r="H762" s="41">
        <f t="shared" si="276"/>
        <v>1948.7200615273525</v>
      </c>
      <c r="I762" s="41">
        <f t="shared" si="276"/>
        <v>7003.575712651302</v>
      </c>
      <c r="J762" s="41">
        <f t="shared" si="276"/>
        <v>350.17878563256494</v>
      </c>
      <c r="K762" s="41">
        <f t="shared" si="276"/>
        <v>6653.396927018736</v>
      </c>
    </row>
    <row r="763" spans="1:11" ht="15" customHeight="1">
      <c r="A763" s="28"/>
      <c r="B763" s="26"/>
      <c r="C763" s="40"/>
      <c r="D763" s="40" t="s">
        <v>332</v>
      </c>
      <c r="E763" s="41">
        <f>E726+E729+E732+E735+E738+E741+E744+E747+E750+E752+E754+E757+E760</f>
        <v>57631.624130689</v>
      </c>
      <c r="F763" s="41">
        <f aca="true" t="shared" si="277" ref="F763:K763">F726+F729+F732+F735+F738+F741+F744+F747+F750+F752+F754+F757+F760</f>
        <v>2472.8276815</v>
      </c>
      <c r="G763" s="41">
        <f t="shared" si="277"/>
        <v>4450.528875000001</v>
      </c>
      <c r="H763" s="41">
        <f t="shared" si="277"/>
        <v>1698.9328540000004</v>
      </c>
      <c r="I763" s="41">
        <f t="shared" si="277"/>
        <v>66253.913541189</v>
      </c>
      <c r="J763" s="41">
        <f t="shared" si="277"/>
        <v>3312.6956770594506</v>
      </c>
      <c r="K763" s="41">
        <f t="shared" si="277"/>
        <v>62941.217864129554</v>
      </c>
    </row>
    <row r="764" spans="1:11" ht="15" customHeight="1">
      <c r="A764" s="28"/>
      <c r="B764" s="26"/>
      <c r="C764" s="40"/>
      <c r="D764" s="40" t="s">
        <v>342</v>
      </c>
      <c r="E764" s="41">
        <f aca="true" t="shared" si="278" ref="E764:K764">SUM(E762:E763)</f>
        <v>61529.86068352034</v>
      </c>
      <c r="F764" s="41">
        <f t="shared" si="278"/>
        <v>3395.7430331259407</v>
      </c>
      <c r="G764" s="41">
        <f t="shared" si="278"/>
        <v>4684.232621666668</v>
      </c>
      <c r="H764" s="41">
        <f t="shared" si="278"/>
        <v>3647.652915527353</v>
      </c>
      <c r="I764" s="41">
        <f t="shared" si="278"/>
        <v>73257.48925384031</v>
      </c>
      <c r="J764" s="41">
        <f t="shared" si="278"/>
        <v>3662.8744626920156</v>
      </c>
      <c r="K764" s="41">
        <f t="shared" si="278"/>
        <v>69594.61479114828</v>
      </c>
    </row>
    <row r="765" spans="1:11" ht="15" customHeight="1">
      <c r="A765" s="28"/>
      <c r="B765" s="26"/>
      <c r="C765" s="26"/>
      <c r="D765" s="26"/>
      <c r="E765" s="27"/>
      <c r="F765" s="27"/>
      <c r="G765" s="27"/>
      <c r="H765" s="27"/>
      <c r="I765" s="27"/>
      <c r="J765" s="27"/>
      <c r="K765" s="27"/>
    </row>
    <row r="766" spans="1:11" ht="15" customHeight="1">
      <c r="A766" s="28">
        <v>249</v>
      </c>
      <c r="B766" s="26" t="s">
        <v>88</v>
      </c>
      <c r="C766" s="26" t="s">
        <v>88</v>
      </c>
      <c r="D766" s="26" t="s">
        <v>333</v>
      </c>
      <c r="E766" s="27">
        <v>151.7642571128982</v>
      </c>
      <c r="F766" s="27">
        <v>100.23513990511249</v>
      </c>
      <c r="G766" s="27">
        <v>20.87784</v>
      </c>
      <c r="H766" s="27">
        <v>420.4378754938588</v>
      </c>
      <c r="I766" s="27">
        <v>693.3151125118695</v>
      </c>
      <c r="J766" s="27">
        <v>39.747333339833375</v>
      </c>
      <c r="K766" s="27">
        <v>653.5677791720361</v>
      </c>
    </row>
    <row r="767" spans="1:11" ht="15" customHeight="1">
      <c r="A767" s="28"/>
      <c r="B767" s="26"/>
      <c r="C767" s="26"/>
      <c r="D767" s="26" t="s">
        <v>332</v>
      </c>
      <c r="E767" s="27">
        <v>4258.758064428576</v>
      </c>
      <c r="F767" s="27">
        <v>56.06780769134405</v>
      </c>
      <c r="G767" s="27">
        <v>466.70287999999994</v>
      </c>
      <c r="H767" s="27">
        <v>211.31178614604553</v>
      </c>
      <c r="I767" s="27">
        <v>4992.840538265966</v>
      </c>
      <c r="J767" s="27">
        <v>249.64202691329825</v>
      </c>
      <c r="K767" s="27">
        <v>4743.198511352667</v>
      </c>
    </row>
    <row r="768" spans="1:11" ht="15" customHeight="1">
      <c r="A768" s="28"/>
      <c r="B768" s="26"/>
      <c r="C768" s="26"/>
      <c r="D768" s="26" t="s">
        <v>342</v>
      </c>
      <c r="E768" s="27">
        <f>SUM(E766:E767)</f>
        <v>4410.522321541474</v>
      </c>
      <c r="F768" s="27">
        <f aca="true" t="shared" si="279" ref="F768:K768">SUM(F766:F767)</f>
        <v>156.30294759645653</v>
      </c>
      <c r="G768" s="27">
        <f t="shared" si="279"/>
        <v>487.5807199999999</v>
      </c>
      <c r="H768" s="27">
        <f t="shared" si="279"/>
        <v>631.7496616399044</v>
      </c>
      <c r="I768" s="27">
        <f t="shared" si="279"/>
        <v>5686.155650777835</v>
      </c>
      <c r="J768" s="27">
        <f t="shared" si="279"/>
        <v>289.3893602531316</v>
      </c>
      <c r="K768" s="27">
        <f t="shared" si="279"/>
        <v>5396.766290524703</v>
      </c>
    </row>
    <row r="769" spans="1:11" ht="15" customHeight="1">
      <c r="A769" s="28">
        <v>250</v>
      </c>
      <c r="B769" s="26"/>
      <c r="C769" s="26" t="s">
        <v>255</v>
      </c>
      <c r="D769" s="26" t="s">
        <v>333</v>
      </c>
      <c r="E769" s="27">
        <v>31.224390978947103</v>
      </c>
      <c r="F769" s="27">
        <v>22.92074962443017</v>
      </c>
      <c r="G769" s="27">
        <v>4.0403199999999995</v>
      </c>
      <c r="H769" s="27">
        <v>115.95542919636254</v>
      </c>
      <c r="I769" s="27">
        <v>174.1408897997398</v>
      </c>
      <c r="J769" s="27">
        <v>12.531147041042095</v>
      </c>
      <c r="K769" s="27">
        <v>161.6097427586977</v>
      </c>
    </row>
    <row r="770" spans="1:11" ht="15" customHeight="1">
      <c r="A770" s="28"/>
      <c r="B770" s="26"/>
      <c r="C770" s="26"/>
      <c r="D770" s="26" t="s">
        <v>332</v>
      </c>
      <c r="E770" s="27">
        <v>3883.8741302813223</v>
      </c>
      <c r="F770" s="27">
        <v>140.30999518732474</v>
      </c>
      <c r="G770" s="27">
        <v>366.14495999999997</v>
      </c>
      <c r="H770" s="27">
        <v>416.3877358203598</v>
      </c>
      <c r="I770" s="27">
        <v>4806.7168212890065</v>
      </c>
      <c r="J770" s="27">
        <v>240.33584106445036</v>
      </c>
      <c r="K770" s="27">
        <v>4566.380980224556</v>
      </c>
    </row>
    <row r="771" spans="1:11" ht="15" customHeight="1">
      <c r="A771" s="28"/>
      <c r="B771" s="26"/>
      <c r="C771" s="26"/>
      <c r="D771" s="26" t="s">
        <v>342</v>
      </c>
      <c r="E771" s="27">
        <f>SUM(E769:E770)</f>
        <v>3915.0985212602695</v>
      </c>
      <c r="F771" s="27">
        <f aca="true" t="shared" si="280" ref="F771:K771">SUM(F769:F770)</f>
        <v>163.2307448117549</v>
      </c>
      <c r="G771" s="27">
        <f t="shared" si="280"/>
        <v>370.18528</v>
      </c>
      <c r="H771" s="27">
        <f t="shared" si="280"/>
        <v>532.3431650167223</v>
      </c>
      <c r="I771" s="27">
        <f t="shared" si="280"/>
        <v>4980.857711088746</v>
      </c>
      <c r="J771" s="27">
        <f t="shared" si="280"/>
        <v>252.86698810549245</v>
      </c>
      <c r="K771" s="27">
        <f t="shared" si="280"/>
        <v>4727.990722983253</v>
      </c>
    </row>
    <row r="772" spans="1:11" ht="15" customHeight="1">
      <c r="A772" s="28">
        <v>251</v>
      </c>
      <c r="B772" s="26"/>
      <c r="C772" s="26" t="s">
        <v>256</v>
      </c>
      <c r="D772" s="26" t="s">
        <v>332</v>
      </c>
      <c r="E772" s="27">
        <v>3708.634848</v>
      </c>
      <c r="F772" s="27">
        <v>59.8101328793751</v>
      </c>
      <c r="G772" s="27">
        <v>420.12983999999994</v>
      </c>
      <c r="H772" s="27">
        <v>592.2836875786008</v>
      </c>
      <c r="I772" s="27">
        <v>4780.858508457976</v>
      </c>
      <c r="J772" s="27">
        <v>239.04292542289878</v>
      </c>
      <c r="K772" s="27">
        <v>4541.815583035078</v>
      </c>
    </row>
    <row r="773" spans="1:11" ht="15" customHeight="1">
      <c r="A773" s="28">
        <v>252</v>
      </c>
      <c r="B773" s="26"/>
      <c r="C773" s="26" t="s">
        <v>257</v>
      </c>
      <c r="D773" s="26" t="s">
        <v>332</v>
      </c>
      <c r="E773" s="27">
        <v>3328.556544</v>
      </c>
      <c r="F773" s="27">
        <v>53.315322120624906</v>
      </c>
      <c r="G773" s="27">
        <v>4.15452</v>
      </c>
      <c r="H773" s="27">
        <v>421.7147674213991</v>
      </c>
      <c r="I773" s="27">
        <v>3807.741153542024</v>
      </c>
      <c r="J773" s="27">
        <v>190.3870576771012</v>
      </c>
      <c r="K773" s="27">
        <v>3617.354095864923</v>
      </c>
    </row>
    <row r="774" spans="1:11" ht="15" customHeight="1">
      <c r="A774" s="28">
        <v>253</v>
      </c>
      <c r="B774" s="26"/>
      <c r="C774" s="26" t="s">
        <v>258</v>
      </c>
      <c r="D774" s="26" t="s">
        <v>333</v>
      </c>
      <c r="E774" s="27">
        <v>4.649902295456371</v>
      </c>
      <c r="F774" s="27">
        <v>0.5209455449330784</v>
      </c>
      <c r="G774" s="27">
        <v>0</v>
      </c>
      <c r="H774" s="27">
        <v>8.319696907870695</v>
      </c>
      <c r="I774" s="27">
        <v>13.490544748260145</v>
      </c>
      <c r="J774" s="27">
        <v>0.6745272374130077</v>
      </c>
      <c r="K774" s="27">
        <v>12.816017510847137</v>
      </c>
    </row>
    <row r="775" spans="1:11" ht="15" customHeight="1">
      <c r="A775" s="28"/>
      <c r="B775" s="26"/>
      <c r="C775" s="26"/>
      <c r="D775" s="26" t="s">
        <v>332</v>
      </c>
      <c r="E775" s="27">
        <v>3490.7100500426204</v>
      </c>
      <c r="F775" s="27">
        <v>35.12127119506866</v>
      </c>
      <c r="G775" s="27">
        <v>297.19392</v>
      </c>
      <c r="H775" s="27">
        <v>154.9728387263466</v>
      </c>
      <c r="I775" s="27">
        <v>3977.998079964036</v>
      </c>
      <c r="J775" s="27">
        <v>198.8999039982018</v>
      </c>
      <c r="K775" s="27">
        <v>3779.0981759658343</v>
      </c>
    </row>
    <row r="776" spans="1:11" ht="15" customHeight="1">
      <c r="A776" s="28"/>
      <c r="B776" s="26"/>
      <c r="C776" s="26"/>
      <c r="D776" s="26" t="s">
        <v>342</v>
      </c>
      <c r="E776" s="27">
        <f>SUM(E774:E775)</f>
        <v>3495.3599523380767</v>
      </c>
      <c r="F776" s="27">
        <f aca="true" t="shared" si="281" ref="F776:K776">SUM(F774:F775)</f>
        <v>35.642216740001736</v>
      </c>
      <c r="G776" s="27">
        <f t="shared" si="281"/>
        <v>297.19392</v>
      </c>
      <c r="H776" s="27">
        <f t="shared" si="281"/>
        <v>163.2925356342173</v>
      </c>
      <c r="I776" s="27">
        <f t="shared" si="281"/>
        <v>3991.4886247122963</v>
      </c>
      <c r="J776" s="27">
        <f t="shared" si="281"/>
        <v>199.5744312356148</v>
      </c>
      <c r="K776" s="27">
        <f t="shared" si="281"/>
        <v>3791.9141934766817</v>
      </c>
    </row>
    <row r="777" spans="1:11" ht="15" customHeight="1">
      <c r="A777" s="28">
        <v>254</v>
      </c>
      <c r="B777" s="26"/>
      <c r="C777" s="26" t="s">
        <v>259</v>
      </c>
      <c r="D777" s="26" t="s">
        <v>333</v>
      </c>
      <c r="E777" s="27">
        <v>60.051720253075985</v>
      </c>
      <c r="F777" s="27">
        <v>9.957450955066921</v>
      </c>
      <c r="G777" s="27">
        <v>0</v>
      </c>
      <c r="H777" s="27">
        <v>100.65300482653515</v>
      </c>
      <c r="I777" s="27">
        <v>170.66217603467805</v>
      </c>
      <c r="J777" s="27">
        <v>8.533108801733908</v>
      </c>
      <c r="K777" s="27">
        <v>162.12906723294415</v>
      </c>
    </row>
    <row r="778" spans="1:11" ht="15" customHeight="1">
      <c r="A778" s="28"/>
      <c r="B778" s="26"/>
      <c r="C778" s="26"/>
      <c r="D778" s="26" t="s">
        <v>332</v>
      </c>
      <c r="E778" s="27">
        <v>4747.114688531874</v>
      </c>
      <c r="F778" s="27">
        <v>113.13322271438592</v>
      </c>
      <c r="G778" s="27">
        <v>72.52608</v>
      </c>
      <c r="H778" s="27">
        <v>484.14264061026216</v>
      </c>
      <c r="I778" s="27">
        <v>5416.916631856521</v>
      </c>
      <c r="J778" s="27">
        <v>270.84583159282613</v>
      </c>
      <c r="K778" s="27">
        <v>5146.070800263695</v>
      </c>
    </row>
    <row r="779" spans="1:11" ht="15" customHeight="1">
      <c r="A779" s="28"/>
      <c r="B779" s="26"/>
      <c r="C779" s="26"/>
      <c r="D779" s="26" t="s">
        <v>342</v>
      </c>
      <c r="E779" s="27">
        <f>SUM(E777:E778)</f>
        <v>4807.16640878495</v>
      </c>
      <c r="F779" s="27">
        <f aca="true" t="shared" si="282" ref="F779:K779">SUM(F777:F778)</f>
        <v>123.09067366945284</v>
      </c>
      <c r="G779" s="27">
        <f t="shared" si="282"/>
        <v>72.52608</v>
      </c>
      <c r="H779" s="27">
        <f t="shared" si="282"/>
        <v>584.7956454367973</v>
      </c>
      <c r="I779" s="27">
        <f t="shared" si="282"/>
        <v>5587.578807891199</v>
      </c>
      <c r="J779" s="27">
        <f t="shared" si="282"/>
        <v>279.37894039456006</v>
      </c>
      <c r="K779" s="27">
        <f t="shared" si="282"/>
        <v>5308.199867496639</v>
      </c>
    </row>
    <row r="780" spans="1:11" ht="15" customHeight="1">
      <c r="A780" s="28">
        <v>255</v>
      </c>
      <c r="B780" s="26"/>
      <c r="C780" s="26" t="s">
        <v>260</v>
      </c>
      <c r="D780" s="26" t="s">
        <v>333</v>
      </c>
      <c r="E780" s="27">
        <v>53.17052799999999</v>
      </c>
      <c r="F780" s="27">
        <v>37.837084198939074</v>
      </c>
      <c r="G780" s="27">
        <v>4.60344</v>
      </c>
      <c r="H780" s="27">
        <v>234.94668739474784</v>
      </c>
      <c r="I780" s="27">
        <v>330.5577395936869</v>
      </c>
      <c r="J780" s="27">
        <v>16.527886979684357</v>
      </c>
      <c r="K780" s="27">
        <v>314.02985261400255</v>
      </c>
    </row>
    <row r="781" spans="1:11" ht="15" customHeight="1">
      <c r="A781" s="28"/>
      <c r="B781" s="26"/>
      <c r="C781" s="26"/>
      <c r="D781" s="26" t="s">
        <v>332</v>
      </c>
      <c r="E781" s="27">
        <v>4428.652213319265</v>
      </c>
      <c r="F781" s="27">
        <v>51.82173234999591</v>
      </c>
      <c r="G781" s="27">
        <v>71.07072</v>
      </c>
      <c r="H781" s="27">
        <v>336.8091858861057</v>
      </c>
      <c r="I781" s="27">
        <v>4888.3538515553655</v>
      </c>
      <c r="J781" s="27">
        <v>244.41769257776838</v>
      </c>
      <c r="K781" s="27">
        <v>4643.936158977597</v>
      </c>
    </row>
    <row r="782" spans="1:11" ht="15" customHeight="1">
      <c r="A782" s="28"/>
      <c r="B782" s="26"/>
      <c r="C782" s="26"/>
      <c r="D782" s="26" t="s">
        <v>342</v>
      </c>
      <c r="E782" s="27">
        <f>SUM(E780:E781)</f>
        <v>4481.822741319264</v>
      </c>
      <c r="F782" s="27">
        <f aca="true" t="shared" si="283" ref="F782:K782">SUM(F780:F781)</f>
        <v>89.658816548935</v>
      </c>
      <c r="G782" s="27">
        <f t="shared" si="283"/>
        <v>75.67416</v>
      </c>
      <c r="H782" s="27">
        <f t="shared" si="283"/>
        <v>571.7558732808535</v>
      </c>
      <c r="I782" s="27">
        <f t="shared" si="283"/>
        <v>5218.911591149053</v>
      </c>
      <c r="J782" s="27">
        <f t="shared" si="283"/>
        <v>260.94557955745273</v>
      </c>
      <c r="K782" s="27">
        <f t="shared" si="283"/>
        <v>4957.966011591599</v>
      </c>
    </row>
    <row r="783" spans="1:11" ht="15" customHeight="1">
      <c r="A783" s="28">
        <v>256</v>
      </c>
      <c r="B783" s="26"/>
      <c r="C783" s="26" t="s">
        <v>309</v>
      </c>
      <c r="D783" s="26" t="s">
        <v>333</v>
      </c>
      <c r="E783" s="27">
        <v>65.45727822157858</v>
      </c>
      <c r="F783" s="27">
        <v>51.20125827206056</v>
      </c>
      <c r="G783" s="27">
        <v>0.8812800000000001</v>
      </c>
      <c r="H783" s="27">
        <v>204.26773428378638</v>
      </c>
      <c r="I783" s="27">
        <v>321.8075507774255</v>
      </c>
      <c r="J783" s="27">
        <v>16.090377538871294</v>
      </c>
      <c r="K783" s="27">
        <v>305.7171732385542</v>
      </c>
    </row>
    <row r="784" spans="1:11" ht="15" customHeight="1">
      <c r="A784" s="28"/>
      <c r="B784" s="26"/>
      <c r="C784" s="26"/>
      <c r="D784" s="26" t="s">
        <v>332</v>
      </c>
      <c r="E784" s="27">
        <v>6056.435199999999</v>
      </c>
      <c r="F784" s="27">
        <v>161.58657530659633</v>
      </c>
      <c r="G784" s="27">
        <v>139.67311999999998</v>
      </c>
      <c r="H784" s="27">
        <v>686.6294164777487</v>
      </c>
      <c r="I784" s="27">
        <v>7044.324311784345</v>
      </c>
      <c r="J784" s="27">
        <v>352.2162155892172</v>
      </c>
      <c r="K784" s="27">
        <v>6692.1080961951275</v>
      </c>
    </row>
    <row r="785" spans="1:11" ht="15" customHeight="1">
      <c r="A785" s="28"/>
      <c r="B785" s="26"/>
      <c r="C785" s="26"/>
      <c r="D785" s="26" t="s">
        <v>342</v>
      </c>
      <c r="E785" s="27">
        <f>SUM(E783:E784)</f>
        <v>6121.892478221577</v>
      </c>
      <c r="F785" s="27">
        <f aca="true" t="shared" si="284" ref="F785:K785">SUM(F783:F784)</f>
        <v>212.7878335786569</v>
      </c>
      <c r="G785" s="27">
        <f t="shared" si="284"/>
        <v>140.5544</v>
      </c>
      <c r="H785" s="27">
        <f t="shared" si="284"/>
        <v>890.897150761535</v>
      </c>
      <c r="I785" s="27">
        <f t="shared" si="284"/>
        <v>7366.1318625617705</v>
      </c>
      <c r="J785" s="27">
        <f t="shared" si="284"/>
        <v>368.3065931280885</v>
      </c>
      <c r="K785" s="27">
        <f t="shared" si="284"/>
        <v>6997.825269433682</v>
      </c>
    </row>
    <row r="786" spans="1:11" ht="15" customHeight="1">
      <c r="A786" s="28">
        <v>257</v>
      </c>
      <c r="B786" s="26"/>
      <c r="C786" s="26" t="s">
        <v>310</v>
      </c>
      <c r="D786" s="26" t="s">
        <v>333</v>
      </c>
      <c r="E786" s="27">
        <v>6.031359999999999</v>
      </c>
      <c r="F786" s="27">
        <v>8.864050912621359</v>
      </c>
      <c r="G786" s="27">
        <v>1.2499200000000001</v>
      </c>
      <c r="H786" s="27">
        <v>54.94214079721088</v>
      </c>
      <c r="I786" s="27">
        <v>71.08747170983224</v>
      </c>
      <c r="J786" s="27">
        <v>3.5543735854916214</v>
      </c>
      <c r="K786" s="27">
        <v>67.53309812434063</v>
      </c>
    </row>
    <row r="787" spans="1:11" ht="15" customHeight="1">
      <c r="A787" s="28"/>
      <c r="B787" s="26"/>
      <c r="C787" s="26"/>
      <c r="D787" s="26" t="s">
        <v>332</v>
      </c>
      <c r="E787" s="27">
        <v>6747.1662400000005</v>
      </c>
      <c r="F787" s="27">
        <v>147.55300331030935</v>
      </c>
      <c r="G787" s="27">
        <v>61.14528</v>
      </c>
      <c r="H787" s="27">
        <v>803.747481154482</v>
      </c>
      <c r="I787" s="27">
        <v>7759.612004464791</v>
      </c>
      <c r="J787" s="27">
        <v>387.9806002232396</v>
      </c>
      <c r="K787" s="27">
        <v>7371.6314042415515</v>
      </c>
    </row>
    <row r="788" spans="1:11" ht="15" customHeight="1">
      <c r="A788" s="28"/>
      <c r="B788" s="26"/>
      <c r="C788" s="26"/>
      <c r="D788" s="26" t="s">
        <v>342</v>
      </c>
      <c r="E788" s="27">
        <f>SUM(E786:E787)</f>
        <v>6753.1976</v>
      </c>
      <c r="F788" s="27">
        <f aca="true" t="shared" si="285" ref="F788:K788">SUM(F786:F787)</f>
        <v>156.41705422293072</v>
      </c>
      <c r="G788" s="27">
        <f t="shared" si="285"/>
        <v>62.3952</v>
      </c>
      <c r="H788" s="27">
        <f t="shared" si="285"/>
        <v>858.6896219516929</v>
      </c>
      <c r="I788" s="27">
        <f t="shared" si="285"/>
        <v>7830.699476174624</v>
      </c>
      <c r="J788" s="27">
        <f t="shared" si="285"/>
        <v>391.53497380873125</v>
      </c>
      <c r="K788" s="27">
        <f t="shared" si="285"/>
        <v>7439.164502365892</v>
      </c>
    </row>
    <row r="789" spans="1:11" ht="15" customHeight="1">
      <c r="A789" s="28">
        <v>258</v>
      </c>
      <c r="B789" s="26"/>
      <c r="C789" s="26" t="s">
        <v>60</v>
      </c>
      <c r="D789" s="26" t="s">
        <v>333</v>
      </c>
      <c r="E789" s="27">
        <v>49.42122781085836</v>
      </c>
      <c r="F789" s="27">
        <v>30.303379300044597</v>
      </c>
      <c r="G789" s="27">
        <v>5.11824</v>
      </c>
      <c r="H789" s="27">
        <v>188.17833624604742</v>
      </c>
      <c r="I789" s="27">
        <v>273.02118335695036</v>
      </c>
      <c r="J789" s="27">
        <v>17.475161718902648</v>
      </c>
      <c r="K789" s="27">
        <v>255.5460216380477</v>
      </c>
    </row>
    <row r="790" spans="1:11" ht="15" customHeight="1">
      <c r="A790" s="28"/>
      <c r="B790" s="26"/>
      <c r="C790" s="26"/>
      <c r="D790" s="26" t="s">
        <v>332</v>
      </c>
      <c r="E790" s="27">
        <v>4897.475487999999</v>
      </c>
      <c r="F790" s="27">
        <v>195.92222476486242</v>
      </c>
      <c r="G790" s="27">
        <v>573.6952</v>
      </c>
      <c r="H790" s="27">
        <v>799.3382732025865</v>
      </c>
      <c r="I790" s="27">
        <v>6466.431185967448</v>
      </c>
      <c r="J790" s="27">
        <v>323.32155929837245</v>
      </c>
      <c r="K790" s="27">
        <v>6143.109626669076</v>
      </c>
    </row>
    <row r="791" spans="1:11" ht="15" customHeight="1">
      <c r="A791" s="28"/>
      <c r="B791" s="26"/>
      <c r="C791" s="26"/>
      <c r="D791" s="26" t="s">
        <v>342</v>
      </c>
      <c r="E791" s="27">
        <f>SUM(E789:E790)</f>
        <v>4946.896715810857</v>
      </c>
      <c r="F791" s="27">
        <f aca="true" t="shared" si="286" ref="F791:K791">SUM(F789:F790)</f>
        <v>226.22560406490703</v>
      </c>
      <c r="G791" s="27">
        <f t="shared" si="286"/>
        <v>578.81344</v>
      </c>
      <c r="H791" s="27">
        <f t="shared" si="286"/>
        <v>987.516609448634</v>
      </c>
      <c r="I791" s="27">
        <f t="shared" si="286"/>
        <v>6739.452369324398</v>
      </c>
      <c r="J791" s="27">
        <f t="shared" si="286"/>
        <v>340.7967210172751</v>
      </c>
      <c r="K791" s="27">
        <f t="shared" si="286"/>
        <v>6398.655648307124</v>
      </c>
    </row>
    <row r="792" spans="1:11" ht="15" customHeight="1">
      <c r="A792" s="28">
        <v>259</v>
      </c>
      <c r="B792" s="26"/>
      <c r="C792" s="26" t="s">
        <v>286</v>
      </c>
      <c r="D792" s="26" t="s">
        <v>333</v>
      </c>
      <c r="E792" s="27">
        <v>2.6818560000000002</v>
      </c>
      <c r="F792" s="27">
        <v>2.6865222527472525</v>
      </c>
      <c r="G792" s="27">
        <v>0.38016</v>
      </c>
      <c r="H792" s="27">
        <v>10.184754045474143</v>
      </c>
      <c r="I792" s="27">
        <v>15.933292298221396</v>
      </c>
      <c r="J792" s="27">
        <v>0.7966646149110675</v>
      </c>
      <c r="K792" s="27">
        <v>15.136627683310328</v>
      </c>
    </row>
    <row r="793" spans="1:11" ht="15" customHeight="1">
      <c r="A793" s="28"/>
      <c r="B793" s="26"/>
      <c r="C793" s="26"/>
      <c r="D793" s="26" t="s">
        <v>332</v>
      </c>
      <c r="E793" s="27">
        <v>5831.995071999999</v>
      </c>
      <c r="F793" s="27">
        <v>124.72313960919907</v>
      </c>
      <c r="G793" s="27">
        <v>66.02832000000001</v>
      </c>
      <c r="H793" s="27">
        <v>717.5238533648529</v>
      </c>
      <c r="I793" s="27">
        <v>6740.270384974051</v>
      </c>
      <c r="J793" s="27">
        <v>337.0135192487026</v>
      </c>
      <c r="K793" s="27">
        <v>6403.256865725349</v>
      </c>
    </row>
    <row r="794" spans="1:11" ht="15" customHeight="1">
      <c r="A794" s="28"/>
      <c r="B794" s="26"/>
      <c r="C794" s="26"/>
      <c r="D794" s="26" t="s">
        <v>342</v>
      </c>
      <c r="E794" s="27">
        <f>SUM(E792:E793)</f>
        <v>5834.676927999999</v>
      </c>
      <c r="F794" s="27">
        <f aca="true" t="shared" si="287" ref="F794:K794">SUM(F792:F793)</f>
        <v>127.40966186194632</v>
      </c>
      <c r="G794" s="27">
        <f t="shared" si="287"/>
        <v>66.40848000000001</v>
      </c>
      <c r="H794" s="27">
        <f t="shared" si="287"/>
        <v>727.7086074103271</v>
      </c>
      <c r="I794" s="27">
        <f t="shared" si="287"/>
        <v>6756.203677272272</v>
      </c>
      <c r="J794" s="27">
        <f t="shared" si="287"/>
        <v>337.8101838636137</v>
      </c>
      <c r="K794" s="27">
        <f t="shared" si="287"/>
        <v>6418.393493408659</v>
      </c>
    </row>
    <row r="795" spans="1:11" ht="15" customHeight="1">
      <c r="A795" s="28">
        <v>260</v>
      </c>
      <c r="B795" s="26"/>
      <c r="C795" s="26" t="s">
        <v>311</v>
      </c>
      <c r="D795" s="26" t="s">
        <v>333</v>
      </c>
      <c r="E795" s="27">
        <v>142.43607174425017</v>
      </c>
      <c r="F795" s="27">
        <v>81.4996824841442</v>
      </c>
      <c r="G795" s="27">
        <v>19.17192</v>
      </c>
      <c r="H795" s="27">
        <v>537.494424758842</v>
      </c>
      <c r="I795" s="27">
        <v>780.6020989872363</v>
      </c>
      <c r="J795" s="27">
        <v>39.03010494936181</v>
      </c>
      <c r="K795" s="27">
        <v>741.5719940378746</v>
      </c>
    </row>
    <row r="796" spans="1:11" ht="15" customHeight="1">
      <c r="A796" s="28"/>
      <c r="B796" s="26"/>
      <c r="C796" s="26"/>
      <c r="D796" s="26" t="s">
        <v>332</v>
      </c>
      <c r="E796" s="27">
        <v>5438.07056</v>
      </c>
      <c r="F796" s="27">
        <v>158.4869582223223</v>
      </c>
      <c r="G796" s="27">
        <v>753.5636000000001</v>
      </c>
      <c r="H796" s="27">
        <v>523.3393844745044</v>
      </c>
      <c r="I796" s="27">
        <v>6873.4605026968275</v>
      </c>
      <c r="J796" s="27">
        <v>343.67302513484134</v>
      </c>
      <c r="K796" s="27">
        <v>6529.787477561986</v>
      </c>
    </row>
    <row r="797" spans="1:11" ht="15" customHeight="1">
      <c r="A797" s="28"/>
      <c r="B797" s="26"/>
      <c r="C797" s="26"/>
      <c r="D797" s="26" t="s">
        <v>342</v>
      </c>
      <c r="E797" s="27">
        <f>SUM(E795:E796)</f>
        <v>5580.506631744251</v>
      </c>
      <c r="F797" s="27">
        <f aca="true" t="shared" si="288" ref="F797:K797">SUM(F795:F796)</f>
        <v>239.98664070646652</v>
      </c>
      <c r="G797" s="27">
        <f t="shared" si="288"/>
        <v>772.7355200000001</v>
      </c>
      <c r="H797" s="27">
        <f t="shared" si="288"/>
        <v>1060.8338092333465</v>
      </c>
      <c r="I797" s="27">
        <f t="shared" si="288"/>
        <v>7654.062601684063</v>
      </c>
      <c r="J797" s="27">
        <f t="shared" si="288"/>
        <v>382.70313008420317</v>
      </c>
      <c r="K797" s="27">
        <f t="shared" si="288"/>
        <v>7271.359471599861</v>
      </c>
    </row>
    <row r="798" spans="1:11" ht="15" customHeight="1">
      <c r="A798" s="28">
        <v>261</v>
      </c>
      <c r="B798" s="26"/>
      <c r="C798" s="26" t="s">
        <v>312</v>
      </c>
      <c r="D798" s="26" t="s">
        <v>333</v>
      </c>
      <c r="E798" s="27">
        <v>66.79376803788362</v>
      </c>
      <c r="F798" s="27">
        <v>37.893951946236555</v>
      </c>
      <c r="G798" s="27">
        <v>1.70784</v>
      </c>
      <c r="H798" s="27">
        <v>212.61146561255228</v>
      </c>
      <c r="I798" s="27">
        <v>319.00702559667246</v>
      </c>
      <c r="J798" s="27">
        <v>15.950351279833626</v>
      </c>
      <c r="K798" s="27">
        <v>303.05667431683884</v>
      </c>
    </row>
    <row r="799" spans="1:11" ht="15" customHeight="1">
      <c r="A799" s="28"/>
      <c r="B799" s="26"/>
      <c r="C799" s="26"/>
      <c r="D799" s="26" t="s">
        <v>332</v>
      </c>
      <c r="E799" s="27">
        <v>5454.140928</v>
      </c>
      <c r="F799" s="27">
        <v>149.91351514859127</v>
      </c>
      <c r="G799" s="27">
        <v>143.10624</v>
      </c>
      <c r="H799" s="27">
        <v>531.0452886367055</v>
      </c>
      <c r="I799" s="27">
        <v>6278.205971785297</v>
      </c>
      <c r="J799" s="27">
        <v>313.9102985892648</v>
      </c>
      <c r="K799" s="27">
        <v>5964.295673196032</v>
      </c>
    </row>
    <row r="800" spans="1:11" ht="15" customHeight="1">
      <c r="A800" s="28"/>
      <c r="B800" s="26"/>
      <c r="C800" s="26"/>
      <c r="D800" s="26" t="s">
        <v>342</v>
      </c>
      <c r="E800" s="27">
        <f>SUM(E798:E799)</f>
        <v>5520.934696037883</v>
      </c>
      <c r="F800" s="27">
        <f aca="true" t="shared" si="289" ref="F800:K800">SUM(F798:F799)</f>
        <v>187.8074670948278</v>
      </c>
      <c r="G800" s="27">
        <f t="shared" si="289"/>
        <v>144.81408000000002</v>
      </c>
      <c r="H800" s="27">
        <f t="shared" si="289"/>
        <v>743.6567542492578</v>
      </c>
      <c r="I800" s="27">
        <f t="shared" si="289"/>
        <v>6597.212997381969</v>
      </c>
      <c r="J800" s="27">
        <f t="shared" si="289"/>
        <v>329.86064986909844</v>
      </c>
      <c r="K800" s="27">
        <f t="shared" si="289"/>
        <v>6267.352347512871</v>
      </c>
    </row>
    <row r="801" spans="1:11" ht="15" customHeight="1">
      <c r="A801" s="28"/>
      <c r="B801" s="26"/>
      <c r="C801" s="40" t="s">
        <v>379</v>
      </c>
      <c r="D801" s="40" t="s">
        <v>333</v>
      </c>
      <c r="E801" s="41">
        <f>E766+E769+E774+E777+E780+E783+E786+E789+E792+E795+E798</f>
        <v>633.6823604549484</v>
      </c>
      <c r="F801" s="41">
        <f aca="true" t="shared" si="290" ref="F801:K801">F766+F769+F774+F777+F780+F783+F786+F789+F792+F795+F798</f>
        <v>383.92021539633623</v>
      </c>
      <c r="G801" s="41">
        <f t="shared" si="290"/>
        <v>58.03095999999999</v>
      </c>
      <c r="H801" s="41">
        <f t="shared" si="290"/>
        <v>2087.991549563288</v>
      </c>
      <c r="I801" s="41">
        <f t="shared" si="290"/>
        <v>3163.625085414573</v>
      </c>
      <c r="J801" s="41">
        <f t="shared" si="290"/>
        <v>170.9110370870788</v>
      </c>
      <c r="K801" s="41">
        <f t="shared" si="290"/>
        <v>2992.714048327494</v>
      </c>
    </row>
    <row r="802" spans="1:11" ht="15" customHeight="1">
      <c r="A802" s="28"/>
      <c r="B802" s="26"/>
      <c r="C802" s="40"/>
      <c r="D802" s="40" t="s">
        <v>332</v>
      </c>
      <c r="E802" s="41">
        <f>E767+E770+E772+E773+E775+E778+E781+E784+E787+E790+E793+E796+E799</f>
        <v>62271.584026603654</v>
      </c>
      <c r="F802" s="41">
        <f aca="true" t="shared" si="291" ref="F802:K802">F767+F770+F772+F773+F775+F778+F781+F784+F787+F790+F793+F796+F799</f>
        <v>1447.7649004999998</v>
      </c>
      <c r="G802" s="41">
        <f t="shared" si="291"/>
        <v>3435.1346799999997</v>
      </c>
      <c r="H802" s="41">
        <f t="shared" si="291"/>
        <v>6679.2463394999995</v>
      </c>
      <c r="I802" s="41">
        <f t="shared" si="291"/>
        <v>73833.72994660365</v>
      </c>
      <c r="J802" s="41">
        <f t="shared" si="291"/>
        <v>3691.6864973301826</v>
      </c>
      <c r="K802" s="41">
        <f t="shared" si="291"/>
        <v>70142.04344927348</v>
      </c>
    </row>
    <row r="803" spans="1:11" ht="15" customHeight="1">
      <c r="A803" s="28"/>
      <c r="B803" s="26"/>
      <c r="C803" s="40"/>
      <c r="D803" s="40" t="s">
        <v>342</v>
      </c>
      <c r="E803" s="41">
        <f aca="true" t="shared" si="292" ref="E803:K803">SUM(E801:E802)</f>
        <v>62905.266387058604</v>
      </c>
      <c r="F803" s="41">
        <f t="shared" si="292"/>
        <v>1831.6851158963361</v>
      </c>
      <c r="G803" s="41">
        <f t="shared" si="292"/>
        <v>3493.1656399999997</v>
      </c>
      <c r="H803" s="41">
        <f t="shared" si="292"/>
        <v>8767.237889063288</v>
      </c>
      <c r="I803" s="41">
        <f t="shared" si="292"/>
        <v>76997.35503201823</v>
      </c>
      <c r="J803" s="41">
        <f t="shared" si="292"/>
        <v>3862.5975344172616</v>
      </c>
      <c r="K803" s="41">
        <f t="shared" si="292"/>
        <v>73134.75749760098</v>
      </c>
    </row>
    <row r="804" spans="1:11" ht="15" customHeight="1">
      <c r="A804" s="28"/>
      <c r="B804" s="26"/>
      <c r="C804" s="26"/>
      <c r="D804" s="26"/>
      <c r="E804" s="27"/>
      <c r="F804" s="27"/>
      <c r="G804" s="27"/>
      <c r="H804" s="27"/>
      <c r="I804" s="27"/>
      <c r="J804" s="27"/>
      <c r="K804" s="27"/>
    </row>
    <row r="805" spans="1:11" ht="15" customHeight="1">
      <c r="A805" s="28">
        <v>262</v>
      </c>
      <c r="B805" s="26" t="s">
        <v>261</v>
      </c>
      <c r="C805" s="26" t="s">
        <v>261</v>
      </c>
      <c r="D805" s="26" t="s">
        <v>333</v>
      </c>
      <c r="E805" s="27">
        <v>115.11455999999998</v>
      </c>
      <c r="F805" s="27">
        <v>58.62966660022013</v>
      </c>
      <c r="G805" s="27">
        <v>22.549560000000003</v>
      </c>
      <c r="H805" s="27">
        <v>12.871886383670425</v>
      </c>
      <c r="I805" s="27">
        <v>209.16567298389054</v>
      </c>
      <c r="J805" s="27">
        <v>10.45828364919452</v>
      </c>
      <c r="K805" s="27">
        <v>198.70738933469602</v>
      </c>
    </row>
    <row r="806" spans="1:11" ht="15" customHeight="1">
      <c r="A806" s="28"/>
      <c r="B806" s="26"/>
      <c r="C806" s="26"/>
      <c r="D806" s="26" t="s">
        <v>332</v>
      </c>
      <c r="E806" s="27">
        <v>5482.891511056997</v>
      </c>
      <c r="F806" s="27">
        <v>17.176872990691983</v>
      </c>
      <c r="G806" s="27">
        <v>866.2482239999999</v>
      </c>
      <c r="H806" s="27">
        <v>621.8181362461246</v>
      </c>
      <c r="I806" s="27">
        <v>6988.134744293813</v>
      </c>
      <c r="J806" s="27">
        <v>349.4067372146905</v>
      </c>
      <c r="K806" s="27">
        <v>6638.728007079123</v>
      </c>
    </row>
    <row r="807" spans="1:11" ht="15" customHeight="1">
      <c r="A807" s="28"/>
      <c r="B807" s="26"/>
      <c r="C807" s="26"/>
      <c r="D807" s="26" t="s">
        <v>342</v>
      </c>
      <c r="E807" s="27">
        <f>SUM(E805:E806)</f>
        <v>5598.006071056997</v>
      </c>
      <c r="F807" s="27">
        <f aca="true" t="shared" si="293" ref="F807:K807">SUM(F805:F806)</f>
        <v>75.80653959091211</v>
      </c>
      <c r="G807" s="27">
        <f t="shared" si="293"/>
        <v>888.797784</v>
      </c>
      <c r="H807" s="27">
        <f t="shared" si="293"/>
        <v>634.6900226297951</v>
      </c>
      <c r="I807" s="27">
        <f t="shared" si="293"/>
        <v>7197.300417277704</v>
      </c>
      <c r="J807" s="27">
        <f t="shared" si="293"/>
        <v>359.86502086388504</v>
      </c>
      <c r="K807" s="27">
        <f t="shared" si="293"/>
        <v>6837.435396413819</v>
      </c>
    </row>
    <row r="808" spans="1:11" ht="15" customHeight="1">
      <c r="A808" s="28">
        <v>263</v>
      </c>
      <c r="B808" s="26"/>
      <c r="C808" s="26" t="s">
        <v>262</v>
      </c>
      <c r="D808" s="26" t="s">
        <v>333</v>
      </c>
      <c r="E808" s="27">
        <v>3241.9784799999998</v>
      </c>
      <c r="F808" s="27">
        <v>1326.773341280275</v>
      </c>
      <c r="G808" s="27">
        <v>581.0398560000001</v>
      </c>
      <c r="H808" s="27">
        <v>869.789678605729</v>
      </c>
      <c r="I808" s="27">
        <v>6019.581355886004</v>
      </c>
      <c r="J808" s="27">
        <v>300.97906779429997</v>
      </c>
      <c r="K808" s="27">
        <v>5718.6022880917035</v>
      </c>
    </row>
    <row r="809" spans="1:11" ht="15" customHeight="1">
      <c r="A809" s="28"/>
      <c r="B809" s="26"/>
      <c r="C809" s="26"/>
      <c r="D809" s="26" t="s">
        <v>332</v>
      </c>
      <c r="E809" s="27">
        <v>572.1635162116443</v>
      </c>
      <c r="F809" s="27">
        <v>0.2978344728028641</v>
      </c>
      <c r="G809" s="27">
        <v>75.470576</v>
      </c>
      <c r="H809" s="27">
        <v>95.21740178182473</v>
      </c>
      <c r="I809" s="27">
        <v>743.1493284662718</v>
      </c>
      <c r="J809" s="27">
        <v>37.15746642331357</v>
      </c>
      <c r="K809" s="27">
        <v>705.9918620429581</v>
      </c>
    </row>
    <row r="810" spans="1:11" ht="15" customHeight="1">
      <c r="A810" s="28"/>
      <c r="B810" s="26"/>
      <c r="C810" s="26"/>
      <c r="D810" s="26" t="s">
        <v>342</v>
      </c>
      <c r="E810" s="27">
        <f>SUM(E808:E809)</f>
        <v>3814.1419962116443</v>
      </c>
      <c r="F810" s="27">
        <f aca="true" t="shared" si="294" ref="F810:K810">SUM(F808:F809)</f>
        <v>1327.0711757530778</v>
      </c>
      <c r="G810" s="27">
        <f t="shared" si="294"/>
        <v>656.510432</v>
      </c>
      <c r="H810" s="27">
        <f t="shared" si="294"/>
        <v>965.0070803875537</v>
      </c>
      <c r="I810" s="27">
        <f t="shared" si="294"/>
        <v>6762.730684352276</v>
      </c>
      <c r="J810" s="27">
        <f t="shared" si="294"/>
        <v>338.13653421761353</v>
      </c>
      <c r="K810" s="27">
        <f t="shared" si="294"/>
        <v>6424.5941501346615</v>
      </c>
    </row>
    <row r="811" spans="1:11" ht="15" customHeight="1">
      <c r="A811" s="28">
        <v>264</v>
      </c>
      <c r="B811" s="26"/>
      <c r="C811" s="26" t="s">
        <v>263</v>
      </c>
      <c r="D811" s="26" t="s">
        <v>333</v>
      </c>
      <c r="E811" s="27">
        <v>507.693264</v>
      </c>
      <c r="F811" s="27">
        <v>30.718167498833225</v>
      </c>
      <c r="G811" s="27">
        <v>99.45101400000001</v>
      </c>
      <c r="H811" s="27">
        <v>95.10318641464264</v>
      </c>
      <c r="I811" s="27">
        <v>732.9656319134759</v>
      </c>
      <c r="J811" s="27">
        <v>36.64828159567381</v>
      </c>
      <c r="K811" s="27">
        <v>696.3173503178022</v>
      </c>
    </row>
    <row r="812" spans="1:11" ht="15" customHeight="1">
      <c r="A812" s="28"/>
      <c r="B812" s="26"/>
      <c r="C812" s="26"/>
      <c r="D812" s="26" t="s">
        <v>332</v>
      </c>
      <c r="E812" s="27">
        <v>6221.022488533885</v>
      </c>
      <c r="F812" s="27">
        <v>28.300082753865542</v>
      </c>
      <c r="G812" s="27">
        <v>1180.814232</v>
      </c>
      <c r="H812" s="27">
        <v>491.6103610531371</v>
      </c>
      <c r="I812" s="27">
        <v>7921.747164340887</v>
      </c>
      <c r="J812" s="27">
        <v>396.0873582170444</v>
      </c>
      <c r="K812" s="27">
        <v>7525.659806123843</v>
      </c>
    </row>
    <row r="813" spans="1:11" ht="15" customHeight="1">
      <c r="A813" s="28"/>
      <c r="B813" s="26"/>
      <c r="C813" s="26"/>
      <c r="D813" s="26" t="s">
        <v>342</v>
      </c>
      <c r="E813" s="27">
        <f>SUM(E811:E812)</f>
        <v>6728.715752533884</v>
      </c>
      <c r="F813" s="27">
        <f aca="true" t="shared" si="295" ref="F813:K813">SUM(F811:F812)</f>
        <v>59.01825025269876</v>
      </c>
      <c r="G813" s="27">
        <f t="shared" si="295"/>
        <v>1280.265246</v>
      </c>
      <c r="H813" s="27">
        <f t="shared" si="295"/>
        <v>586.7135474677798</v>
      </c>
      <c r="I813" s="27">
        <f t="shared" si="295"/>
        <v>8654.712796254364</v>
      </c>
      <c r="J813" s="27">
        <f t="shared" si="295"/>
        <v>432.7356398127182</v>
      </c>
      <c r="K813" s="27">
        <f t="shared" si="295"/>
        <v>8221.977156441644</v>
      </c>
    </row>
    <row r="814" spans="1:11" ht="15" customHeight="1">
      <c r="A814" s="28">
        <v>265</v>
      </c>
      <c r="B814" s="26"/>
      <c r="C814" s="26" t="s">
        <v>264</v>
      </c>
      <c r="D814" s="26" t="s">
        <v>333</v>
      </c>
      <c r="E814" s="27">
        <v>380.92128399066576</v>
      </c>
      <c r="F814" s="27">
        <v>34.30672979028133</v>
      </c>
      <c r="G814" s="27">
        <v>73.76583500000001</v>
      </c>
      <c r="H814" s="27">
        <v>177.89606790751333</v>
      </c>
      <c r="I814" s="27">
        <v>666.8899166884605</v>
      </c>
      <c r="J814" s="27">
        <v>33.344495834423014</v>
      </c>
      <c r="K814" s="27">
        <v>633.5454208540375</v>
      </c>
    </row>
    <row r="815" spans="1:11" ht="15" customHeight="1">
      <c r="A815" s="28"/>
      <c r="B815" s="26"/>
      <c r="C815" s="26"/>
      <c r="D815" s="26" t="s">
        <v>332</v>
      </c>
      <c r="E815" s="27">
        <v>5005.303820727024</v>
      </c>
      <c r="F815" s="27">
        <v>40.42294578076823</v>
      </c>
      <c r="G815" s="27">
        <v>961.1214990000001</v>
      </c>
      <c r="H815" s="27">
        <v>1740.2775915223697</v>
      </c>
      <c r="I815" s="27">
        <v>7747.125857030162</v>
      </c>
      <c r="J815" s="27">
        <v>387.3562928515081</v>
      </c>
      <c r="K815" s="27">
        <v>7359.769564178653</v>
      </c>
    </row>
    <row r="816" spans="1:11" ht="15" customHeight="1">
      <c r="A816" s="28"/>
      <c r="B816" s="26"/>
      <c r="C816" s="26"/>
      <c r="D816" s="26" t="s">
        <v>342</v>
      </c>
      <c r="E816" s="27">
        <f>SUM(E814:E815)</f>
        <v>5386.22510471769</v>
      </c>
      <c r="F816" s="27">
        <f aca="true" t="shared" si="296" ref="F816:K816">SUM(F814:F815)</f>
        <v>74.72967557104957</v>
      </c>
      <c r="G816" s="27">
        <f t="shared" si="296"/>
        <v>1034.887334</v>
      </c>
      <c r="H816" s="27">
        <f t="shared" si="296"/>
        <v>1918.173659429883</v>
      </c>
      <c r="I816" s="27">
        <f t="shared" si="296"/>
        <v>8414.015773718622</v>
      </c>
      <c r="J816" s="27">
        <f t="shared" si="296"/>
        <v>420.7007886859311</v>
      </c>
      <c r="K816" s="27">
        <f t="shared" si="296"/>
        <v>7993.314985032691</v>
      </c>
    </row>
    <row r="817" spans="1:11" ht="15" customHeight="1">
      <c r="A817" s="28">
        <v>266</v>
      </c>
      <c r="B817" s="26"/>
      <c r="C817" s="26" t="s">
        <v>265</v>
      </c>
      <c r="D817" s="26" t="s">
        <v>333</v>
      </c>
      <c r="E817" s="27">
        <v>136.80165403970423</v>
      </c>
      <c r="F817" s="27">
        <v>29.150136</v>
      </c>
      <c r="G817" s="27">
        <v>23.025600000000004</v>
      </c>
      <c r="H817" s="27">
        <v>33.85017</v>
      </c>
      <c r="I817" s="27">
        <v>222.82756003970422</v>
      </c>
      <c r="J817" s="27">
        <v>11.141378001985201</v>
      </c>
      <c r="K817" s="27">
        <v>211.68618203771902</v>
      </c>
    </row>
    <row r="818" spans="1:11" ht="15" customHeight="1">
      <c r="A818" s="28"/>
      <c r="B818" s="26"/>
      <c r="C818" s="26"/>
      <c r="D818" s="26" t="s">
        <v>332</v>
      </c>
      <c r="E818" s="27">
        <v>6713.193341359985</v>
      </c>
      <c r="F818" s="27">
        <v>54.60981988865266</v>
      </c>
      <c r="G818" s="27">
        <v>1146.215208</v>
      </c>
      <c r="H818" s="27">
        <v>1753.861308741602</v>
      </c>
      <c r="I818" s="27">
        <v>9667.87967799024</v>
      </c>
      <c r="J818" s="27">
        <v>483.3939838995122</v>
      </c>
      <c r="K818" s="27">
        <v>9184.485694090728</v>
      </c>
    </row>
    <row r="819" spans="1:11" ht="15" customHeight="1">
      <c r="A819" s="28"/>
      <c r="B819" s="26"/>
      <c r="C819" s="26"/>
      <c r="D819" s="26" t="s">
        <v>342</v>
      </c>
      <c r="E819" s="27">
        <f>SUM(E817:E818)</f>
        <v>6849.994995399689</v>
      </c>
      <c r="F819" s="27">
        <f aca="true" t="shared" si="297" ref="F819:K819">SUM(F817:F818)</f>
        <v>83.75995588865266</v>
      </c>
      <c r="G819" s="27">
        <f t="shared" si="297"/>
        <v>1169.240808</v>
      </c>
      <c r="H819" s="27">
        <f t="shared" si="297"/>
        <v>1787.711478741602</v>
      </c>
      <c r="I819" s="27">
        <f t="shared" si="297"/>
        <v>9890.707238029945</v>
      </c>
      <c r="J819" s="27">
        <f t="shared" si="297"/>
        <v>494.53536190149737</v>
      </c>
      <c r="K819" s="27">
        <f t="shared" si="297"/>
        <v>9396.171876128448</v>
      </c>
    </row>
    <row r="820" spans="1:11" ht="15" customHeight="1">
      <c r="A820" s="28">
        <v>267</v>
      </c>
      <c r="B820" s="26"/>
      <c r="C820" s="26" t="s">
        <v>266</v>
      </c>
      <c r="D820" s="26" t="s">
        <v>333</v>
      </c>
      <c r="E820" s="27">
        <v>1594.8208147973066</v>
      </c>
      <c r="F820" s="27">
        <v>382.6838117934641</v>
      </c>
      <c r="G820" s="27">
        <v>238.972512</v>
      </c>
      <c r="H820" s="27">
        <v>1110.282596038744</v>
      </c>
      <c r="I820" s="27">
        <v>3326.7597346295147</v>
      </c>
      <c r="J820" s="27">
        <v>166.33798673147575</v>
      </c>
      <c r="K820" s="27">
        <v>3160.421747898039</v>
      </c>
    </row>
    <row r="821" spans="1:11" ht="15" customHeight="1">
      <c r="A821" s="28"/>
      <c r="B821" s="26"/>
      <c r="C821" s="26"/>
      <c r="D821" s="26" t="s">
        <v>332</v>
      </c>
      <c r="E821" s="27">
        <v>2574.600329434248</v>
      </c>
      <c r="F821" s="27">
        <v>4.432632197931866</v>
      </c>
      <c r="G821" s="27">
        <v>424.988688</v>
      </c>
      <c r="H821" s="27">
        <v>870.8964586103555</v>
      </c>
      <c r="I821" s="27">
        <v>3874.9181082425357</v>
      </c>
      <c r="J821" s="27">
        <v>193.74590541212663</v>
      </c>
      <c r="K821" s="27">
        <v>3681.172202830409</v>
      </c>
    </row>
    <row r="822" spans="1:11" ht="15" customHeight="1">
      <c r="A822" s="28"/>
      <c r="B822" s="26"/>
      <c r="C822" s="26"/>
      <c r="D822" s="26" t="s">
        <v>342</v>
      </c>
      <c r="E822" s="27">
        <f>SUM(E820:E821)</f>
        <v>4169.4211442315545</v>
      </c>
      <c r="F822" s="27">
        <f aca="true" t="shared" si="298" ref="F822:K822">SUM(F820:F821)</f>
        <v>387.11644399139595</v>
      </c>
      <c r="G822" s="27">
        <f t="shared" si="298"/>
        <v>663.9612</v>
      </c>
      <c r="H822" s="27">
        <f t="shared" si="298"/>
        <v>1981.1790546490995</v>
      </c>
      <c r="I822" s="27">
        <f t="shared" si="298"/>
        <v>7201.67784287205</v>
      </c>
      <c r="J822" s="27">
        <f t="shared" si="298"/>
        <v>360.0838921436024</v>
      </c>
      <c r="K822" s="27">
        <f t="shared" si="298"/>
        <v>6841.593950728447</v>
      </c>
    </row>
    <row r="823" spans="1:11" ht="15" customHeight="1">
      <c r="A823" s="28">
        <v>268</v>
      </c>
      <c r="B823" s="26"/>
      <c r="C823" s="26" t="s">
        <v>267</v>
      </c>
      <c r="D823" s="26" t="s">
        <v>333</v>
      </c>
      <c r="E823" s="27">
        <v>199.0336314406963</v>
      </c>
      <c r="F823" s="27">
        <v>19.889641739130436</v>
      </c>
      <c r="G823" s="27">
        <v>38.669748</v>
      </c>
      <c r="H823" s="27">
        <v>94.8066654811298</v>
      </c>
      <c r="I823" s="27">
        <v>352.39968666095655</v>
      </c>
      <c r="J823" s="27">
        <v>17.619984333047825</v>
      </c>
      <c r="K823" s="27">
        <v>334.7797023279087</v>
      </c>
    </row>
    <row r="824" spans="1:11" ht="15" customHeight="1">
      <c r="A824" s="28"/>
      <c r="B824" s="26"/>
      <c r="C824" s="26"/>
      <c r="D824" s="26" t="s">
        <v>332</v>
      </c>
      <c r="E824" s="27">
        <v>5111.799650583263</v>
      </c>
      <c r="F824" s="27">
        <v>18.616485640811295</v>
      </c>
      <c r="G824" s="27">
        <v>798.7337790000001</v>
      </c>
      <c r="H824" s="27">
        <v>1270.0185692626492</v>
      </c>
      <c r="I824" s="27">
        <v>7199.168484486724</v>
      </c>
      <c r="J824" s="27">
        <v>359.9584242243361</v>
      </c>
      <c r="K824" s="27">
        <v>6839.210060262388</v>
      </c>
    </row>
    <row r="825" spans="1:11" ht="15" customHeight="1">
      <c r="A825" s="28"/>
      <c r="B825" s="26"/>
      <c r="C825" s="26"/>
      <c r="D825" s="26" t="s">
        <v>342</v>
      </c>
      <c r="E825" s="27">
        <f>SUM(E823:E824)</f>
        <v>5310.833282023959</v>
      </c>
      <c r="F825" s="27">
        <f aca="true" t="shared" si="299" ref="F825:K825">SUM(F823:F824)</f>
        <v>38.50612737994173</v>
      </c>
      <c r="G825" s="27">
        <f t="shared" si="299"/>
        <v>837.4035270000002</v>
      </c>
      <c r="H825" s="27">
        <f t="shared" si="299"/>
        <v>1364.825234743779</v>
      </c>
      <c r="I825" s="27">
        <f t="shared" si="299"/>
        <v>7551.568171147681</v>
      </c>
      <c r="J825" s="27">
        <f t="shared" si="299"/>
        <v>377.5784085573839</v>
      </c>
      <c r="K825" s="27">
        <f t="shared" si="299"/>
        <v>7173.989762590297</v>
      </c>
    </row>
    <row r="826" spans="1:11" ht="15" customHeight="1">
      <c r="A826" s="28">
        <v>269</v>
      </c>
      <c r="B826" s="26"/>
      <c r="C826" s="26" t="s">
        <v>268</v>
      </c>
      <c r="D826" s="26" t="s">
        <v>333</v>
      </c>
      <c r="E826" s="27">
        <v>1155.3616127999999</v>
      </c>
      <c r="F826" s="27">
        <v>834.2502854629454</v>
      </c>
      <c r="G826" s="27">
        <v>207.284016</v>
      </c>
      <c r="H826" s="27">
        <v>389.1118159207923</v>
      </c>
      <c r="I826" s="27">
        <v>2586.0077301837377</v>
      </c>
      <c r="J826" s="27">
        <v>137.50643990928597</v>
      </c>
      <c r="K826" s="27">
        <v>2448.501290274452</v>
      </c>
    </row>
    <row r="827" spans="1:11" ht="15" customHeight="1">
      <c r="A827" s="28"/>
      <c r="B827" s="26"/>
      <c r="C827" s="26"/>
      <c r="D827" s="26" t="s">
        <v>332</v>
      </c>
      <c r="E827" s="27">
        <v>3288.267372486341</v>
      </c>
      <c r="F827" s="27">
        <v>95.0267336</v>
      </c>
      <c r="G827" s="27">
        <v>572.12732</v>
      </c>
      <c r="H827" s="27">
        <v>260.1571601413766</v>
      </c>
      <c r="I827" s="27">
        <v>4215.578586227718</v>
      </c>
      <c r="J827" s="27">
        <v>210.7789293113861</v>
      </c>
      <c r="K827" s="27">
        <v>4004.799656916332</v>
      </c>
    </row>
    <row r="828" spans="1:11" ht="15" customHeight="1">
      <c r="A828" s="28"/>
      <c r="B828" s="26"/>
      <c r="C828" s="26"/>
      <c r="D828" s="26" t="s">
        <v>342</v>
      </c>
      <c r="E828" s="27">
        <f>SUM(E826:E827)</f>
        <v>4443.628985286341</v>
      </c>
      <c r="F828" s="27">
        <f aca="true" t="shared" si="300" ref="F828:K828">SUM(F826:F827)</f>
        <v>929.2770190629453</v>
      </c>
      <c r="G828" s="27">
        <f t="shared" si="300"/>
        <v>779.4113360000001</v>
      </c>
      <c r="H828" s="27">
        <f t="shared" si="300"/>
        <v>649.2689760621689</v>
      </c>
      <c r="I828" s="27">
        <f t="shared" si="300"/>
        <v>6801.586316411456</v>
      </c>
      <c r="J828" s="27">
        <f t="shared" si="300"/>
        <v>348.28536922067207</v>
      </c>
      <c r="K828" s="27">
        <f t="shared" si="300"/>
        <v>6453.300947190784</v>
      </c>
    </row>
    <row r="829" spans="1:11" ht="15" customHeight="1">
      <c r="A829" s="28">
        <v>270</v>
      </c>
      <c r="B829" s="26"/>
      <c r="C829" s="26" t="s">
        <v>269</v>
      </c>
      <c r="D829" s="26" t="s">
        <v>333</v>
      </c>
      <c r="E829" s="27">
        <v>2581.1718928</v>
      </c>
      <c r="F829" s="27">
        <v>2692.9941325331633</v>
      </c>
      <c r="G829" s="27">
        <v>429.924696</v>
      </c>
      <c r="H829" s="27">
        <v>1678.4624446829157</v>
      </c>
      <c r="I829" s="27">
        <v>7382.553166016079</v>
      </c>
      <c r="J829" s="27">
        <v>560.1997707621069</v>
      </c>
      <c r="K829" s="27">
        <v>6822.353395253972</v>
      </c>
    </row>
    <row r="830" spans="1:11" ht="15" customHeight="1">
      <c r="A830" s="28"/>
      <c r="B830" s="26"/>
      <c r="C830" s="26"/>
      <c r="D830" s="26" t="s">
        <v>332</v>
      </c>
      <c r="E830" s="27">
        <v>1139.2701866070497</v>
      </c>
      <c r="F830" s="27">
        <v>6.7256417729397455</v>
      </c>
      <c r="G830" s="27">
        <v>194.99438400000003</v>
      </c>
      <c r="H830" s="27">
        <v>92.79190126760878</v>
      </c>
      <c r="I830" s="27">
        <v>1433.7821136475984</v>
      </c>
      <c r="J830" s="27">
        <v>71.68910568237993</v>
      </c>
      <c r="K830" s="27">
        <v>1362.0930079652185</v>
      </c>
    </row>
    <row r="831" spans="1:11" ht="15" customHeight="1">
      <c r="A831" s="28"/>
      <c r="B831" s="26"/>
      <c r="C831" s="26"/>
      <c r="D831" s="26" t="s">
        <v>342</v>
      </c>
      <c r="E831" s="27">
        <f>SUM(E829:E830)</f>
        <v>3720.4420794070497</v>
      </c>
      <c r="F831" s="27">
        <f aca="true" t="shared" si="301" ref="F831:K831">SUM(F829:F830)</f>
        <v>2699.719774306103</v>
      </c>
      <c r="G831" s="27">
        <f t="shared" si="301"/>
        <v>624.91908</v>
      </c>
      <c r="H831" s="27">
        <f t="shared" si="301"/>
        <v>1771.2543459505246</v>
      </c>
      <c r="I831" s="27">
        <f t="shared" si="301"/>
        <v>8816.335279663677</v>
      </c>
      <c r="J831" s="27">
        <f t="shared" si="301"/>
        <v>631.8888764444869</v>
      </c>
      <c r="K831" s="27">
        <f t="shared" si="301"/>
        <v>8184.44640321919</v>
      </c>
    </row>
    <row r="832" spans="1:11" ht="15" customHeight="1">
      <c r="A832" s="28">
        <v>271</v>
      </c>
      <c r="B832" s="26"/>
      <c r="C832" s="26" t="s">
        <v>270</v>
      </c>
      <c r="D832" s="26" t="s">
        <v>333</v>
      </c>
      <c r="E832" s="27">
        <v>5302.517905600001</v>
      </c>
      <c r="F832" s="27">
        <v>5404.642898009022</v>
      </c>
      <c r="G832" s="27">
        <v>873.6156000000002</v>
      </c>
      <c r="H832" s="27">
        <v>3198.3848434281917</v>
      </c>
      <c r="I832" s="27">
        <v>14779.161247037215</v>
      </c>
      <c r="J832" s="27">
        <v>1067.1814815529808</v>
      </c>
      <c r="K832" s="27">
        <v>13711.979765484233</v>
      </c>
    </row>
    <row r="833" spans="1:11" ht="15" customHeight="1">
      <c r="A833" s="28"/>
      <c r="B833" s="26"/>
      <c r="C833" s="26"/>
      <c r="D833" s="26" t="s">
        <v>332</v>
      </c>
      <c r="E833" s="27">
        <v>314.54734080000003</v>
      </c>
      <c r="F833" s="27">
        <v>0</v>
      </c>
      <c r="G833" s="27">
        <v>56.75771200000001</v>
      </c>
      <c r="H833" s="27">
        <v>22.17057473824905</v>
      </c>
      <c r="I833" s="27">
        <v>393.4756275382491</v>
      </c>
      <c r="J833" s="27">
        <v>19.67378137691245</v>
      </c>
      <c r="K833" s="27">
        <v>373.80184616133664</v>
      </c>
    </row>
    <row r="834" spans="1:11" ht="15" customHeight="1">
      <c r="A834" s="28"/>
      <c r="B834" s="26"/>
      <c r="C834" s="26"/>
      <c r="D834" s="26" t="s">
        <v>342</v>
      </c>
      <c r="E834" s="27">
        <f>SUM(E832:E833)</f>
        <v>5617.0652464</v>
      </c>
      <c r="F834" s="27">
        <f aca="true" t="shared" si="302" ref="F834:K834">SUM(F832:F833)</f>
        <v>5404.642898009022</v>
      </c>
      <c r="G834" s="27">
        <f t="shared" si="302"/>
        <v>930.3733120000002</v>
      </c>
      <c r="H834" s="27">
        <f t="shared" si="302"/>
        <v>3220.5554181664406</v>
      </c>
      <c r="I834" s="27">
        <f t="shared" si="302"/>
        <v>15172.636874575464</v>
      </c>
      <c r="J834" s="27">
        <f t="shared" si="302"/>
        <v>1086.8552629298933</v>
      </c>
      <c r="K834" s="27">
        <f t="shared" si="302"/>
        <v>14085.78161164557</v>
      </c>
    </row>
    <row r="835" spans="1:11" ht="15" customHeight="1">
      <c r="A835" s="28">
        <v>272</v>
      </c>
      <c r="B835" s="26"/>
      <c r="C835" s="26" t="s">
        <v>271</v>
      </c>
      <c r="D835" s="26" t="s">
        <v>333</v>
      </c>
      <c r="E835" s="27">
        <v>876.4164163719223</v>
      </c>
      <c r="F835" s="27">
        <v>151.120884509794</v>
      </c>
      <c r="G835" s="27">
        <v>124.806948</v>
      </c>
      <c r="H835" s="27">
        <v>166.40754545970745</v>
      </c>
      <c r="I835" s="27">
        <v>1318.7517943414239</v>
      </c>
      <c r="J835" s="27">
        <v>65.93758971707112</v>
      </c>
      <c r="K835" s="27">
        <v>1252.8142046243527</v>
      </c>
    </row>
    <row r="836" spans="1:11" ht="15" customHeight="1">
      <c r="A836" s="28"/>
      <c r="B836" s="26"/>
      <c r="C836" s="26"/>
      <c r="D836" s="26" t="s">
        <v>332</v>
      </c>
      <c r="E836" s="27">
        <v>7359.279164595769</v>
      </c>
      <c r="F836" s="27">
        <v>72.1239631418372</v>
      </c>
      <c r="G836" s="27">
        <v>1084.3201490000001</v>
      </c>
      <c r="H836" s="27">
        <v>827.8696419545365</v>
      </c>
      <c r="I836" s="27">
        <v>9343.592918692142</v>
      </c>
      <c r="J836" s="27">
        <v>467.17964593460704</v>
      </c>
      <c r="K836" s="27">
        <v>8876.413272757534</v>
      </c>
    </row>
    <row r="837" spans="1:11" ht="15" customHeight="1">
      <c r="A837" s="28"/>
      <c r="B837" s="26"/>
      <c r="C837" s="26"/>
      <c r="D837" s="26" t="s">
        <v>342</v>
      </c>
      <c r="E837" s="27">
        <f>SUM(E835:E836)</f>
        <v>8235.695580967691</v>
      </c>
      <c r="F837" s="27">
        <f aca="true" t="shared" si="303" ref="F837:K837">SUM(F835:F836)</f>
        <v>223.24484765163118</v>
      </c>
      <c r="G837" s="27">
        <f t="shared" si="303"/>
        <v>1209.127097</v>
      </c>
      <c r="H837" s="27">
        <f t="shared" si="303"/>
        <v>994.2771874142439</v>
      </c>
      <c r="I837" s="27">
        <f t="shared" si="303"/>
        <v>10662.344713033566</v>
      </c>
      <c r="J837" s="27">
        <f t="shared" si="303"/>
        <v>533.1172356516781</v>
      </c>
      <c r="K837" s="27">
        <f t="shared" si="303"/>
        <v>10129.227477381886</v>
      </c>
    </row>
    <row r="838" spans="1:11" ht="15" customHeight="1">
      <c r="A838" s="28">
        <v>273</v>
      </c>
      <c r="B838" s="26"/>
      <c r="C838" s="26" t="s">
        <v>272</v>
      </c>
      <c r="D838" s="26" t="s">
        <v>333</v>
      </c>
      <c r="E838" s="27">
        <v>294.0008904</v>
      </c>
      <c r="F838" s="27">
        <v>81.20523200000001</v>
      </c>
      <c r="G838" s="27">
        <v>31.433157</v>
      </c>
      <c r="H838" s="27">
        <v>58.075652000000005</v>
      </c>
      <c r="I838" s="27">
        <v>464.7149314</v>
      </c>
      <c r="J838" s="27">
        <v>23.23574657</v>
      </c>
      <c r="K838" s="27">
        <v>441.47918483</v>
      </c>
    </row>
    <row r="839" spans="1:11" ht="15" customHeight="1">
      <c r="A839" s="28"/>
      <c r="B839" s="26"/>
      <c r="C839" s="26"/>
      <c r="D839" s="26" t="s">
        <v>332</v>
      </c>
      <c r="E839" s="27">
        <v>3888.9432245623348</v>
      </c>
      <c r="F839" s="27">
        <v>12.837824607168995</v>
      </c>
      <c r="G839" s="27">
        <v>451.40986800000013</v>
      </c>
      <c r="H839" s="27">
        <v>255.2462884482606</v>
      </c>
      <c r="I839" s="27">
        <v>4608.4372056177635</v>
      </c>
      <c r="J839" s="27">
        <v>230.4218602808882</v>
      </c>
      <c r="K839" s="27">
        <v>4378.015345336876</v>
      </c>
    </row>
    <row r="840" spans="1:11" ht="15" customHeight="1">
      <c r="A840" s="28"/>
      <c r="B840" s="26"/>
      <c r="C840" s="26"/>
      <c r="D840" s="26" t="s">
        <v>342</v>
      </c>
      <c r="E840" s="27">
        <f>SUM(E838:E839)</f>
        <v>4182.944114962334</v>
      </c>
      <c r="F840" s="27">
        <f aca="true" t="shared" si="304" ref="F840:K840">SUM(F838:F839)</f>
        <v>94.043056607169</v>
      </c>
      <c r="G840" s="27">
        <f t="shared" si="304"/>
        <v>482.8430250000001</v>
      </c>
      <c r="H840" s="27">
        <f t="shared" si="304"/>
        <v>313.3219404482606</v>
      </c>
      <c r="I840" s="27">
        <f t="shared" si="304"/>
        <v>5073.152137017763</v>
      </c>
      <c r="J840" s="27">
        <f t="shared" si="304"/>
        <v>253.65760685088821</v>
      </c>
      <c r="K840" s="27">
        <f t="shared" si="304"/>
        <v>4819.494530166876</v>
      </c>
    </row>
    <row r="841" spans="1:11" ht="15" customHeight="1">
      <c r="A841" s="28">
        <v>274</v>
      </c>
      <c r="B841" s="26"/>
      <c r="C841" s="26" t="s">
        <v>273</v>
      </c>
      <c r="D841" s="26" t="s">
        <v>333</v>
      </c>
      <c r="E841" s="27">
        <v>271.1663032</v>
      </c>
      <c r="F841" s="27">
        <v>75.68876941936642</v>
      </c>
      <c r="G841" s="27">
        <v>39.55879500000001</v>
      </c>
      <c r="H841" s="27">
        <v>75.20035082475547</v>
      </c>
      <c r="I841" s="27">
        <v>461.6142184441219</v>
      </c>
      <c r="J841" s="27">
        <v>23.080710922206084</v>
      </c>
      <c r="K841" s="27">
        <v>438.5335075219158</v>
      </c>
    </row>
    <row r="842" spans="1:11" ht="15" customHeight="1">
      <c r="A842" s="28"/>
      <c r="B842" s="26"/>
      <c r="C842" s="26"/>
      <c r="D842" s="26" t="s">
        <v>332</v>
      </c>
      <c r="E842" s="27">
        <v>6099.217431566632</v>
      </c>
      <c r="F842" s="27">
        <v>84.46574475252963</v>
      </c>
      <c r="G842" s="27">
        <v>736.7826580000001</v>
      </c>
      <c r="H842" s="27">
        <v>647.0721019119061</v>
      </c>
      <c r="I842" s="27">
        <v>7567.537936231068</v>
      </c>
      <c r="J842" s="27">
        <v>378.37689681155325</v>
      </c>
      <c r="K842" s="27">
        <v>7189.161039419514</v>
      </c>
    </row>
    <row r="843" spans="1:11" ht="15" customHeight="1">
      <c r="A843" s="28"/>
      <c r="B843" s="26"/>
      <c r="C843" s="26"/>
      <c r="D843" s="26" t="s">
        <v>342</v>
      </c>
      <c r="E843" s="27">
        <f>SUM(E841:E842)</f>
        <v>6370.383734766631</v>
      </c>
      <c r="F843" s="27">
        <f aca="true" t="shared" si="305" ref="F843:K843">SUM(F841:F842)</f>
        <v>160.15451417189604</v>
      </c>
      <c r="G843" s="27">
        <f t="shared" si="305"/>
        <v>776.3414530000001</v>
      </c>
      <c r="H843" s="27">
        <f t="shared" si="305"/>
        <v>722.2724527366615</v>
      </c>
      <c r="I843" s="27">
        <f t="shared" si="305"/>
        <v>8029.15215467519</v>
      </c>
      <c r="J843" s="27">
        <f t="shared" si="305"/>
        <v>401.45760773375935</v>
      </c>
      <c r="K843" s="27">
        <f t="shared" si="305"/>
        <v>7627.6945469414295</v>
      </c>
    </row>
    <row r="844" spans="1:11" ht="15" customHeight="1">
      <c r="A844" s="28"/>
      <c r="B844" s="26"/>
      <c r="C844" s="40" t="s">
        <v>379</v>
      </c>
      <c r="D844" s="40" t="s">
        <v>333</v>
      </c>
      <c r="E844" s="41">
        <f>E805+E808+E811+E814+E817+E820+E823+E826+E829+E832+E835+E838+E841</f>
        <v>16656.998709440293</v>
      </c>
      <c r="F844" s="41">
        <f aca="true" t="shared" si="306" ref="F844:K844">F805+F808+F811+F814+F817+F820+F823+F826+F829+F832+F835+F838+F841</f>
        <v>11122.053696636494</v>
      </c>
      <c r="G844" s="41">
        <f t="shared" si="306"/>
        <v>2784.097337</v>
      </c>
      <c r="H844" s="41">
        <f t="shared" si="306"/>
        <v>7960.242903147792</v>
      </c>
      <c r="I844" s="41">
        <f t="shared" si="306"/>
        <v>38523.39264622457</v>
      </c>
      <c r="J844" s="41">
        <f t="shared" si="306"/>
        <v>2453.671217373751</v>
      </c>
      <c r="K844" s="41">
        <f t="shared" si="306"/>
        <v>36069.72142885084</v>
      </c>
    </row>
    <row r="845" spans="1:11" ht="15" customHeight="1">
      <c r="A845" s="28"/>
      <c r="B845" s="26"/>
      <c r="C845" s="40"/>
      <c r="D845" s="40" t="s">
        <v>332</v>
      </c>
      <c r="E845" s="41">
        <f aca="true" t="shared" si="307" ref="E845:K845">E806+E809+E812+E815+E818+E821+E824+E827+E830+E833+E836+E839+E842</f>
        <v>53770.49937852517</v>
      </c>
      <c r="F845" s="41">
        <f t="shared" si="307"/>
        <v>435.03658160000003</v>
      </c>
      <c r="G845" s="41">
        <f t="shared" si="307"/>
        <v>8549.984296999999</v>
      </c>
      <c r="H845" s="41">
        <f t="shared" si="307"/>
        <v>8949.00749568</v>
      </c>
      <c r="I845" s="41">
        <f t="shared" si="307"/>
        <v>71704.52775280517</v>
      </c>
      <c r="J845" s="41">
        <f t="shared" si="307"/>
        <v>3585.2263876402585</v>
      </c>
      <c r="K845" s="41">
        <f t="shared" si="307"/>
        <v>68119.30136516491</v>
      </c>
    </row>
    <row r="846" spans="1:11" ht="15" customHeight="1">
      <c r="A846" s="28"/>
      <c r="B846" s="26"/>
      <c r="C846" s="40"/>
      <c r="D846" s="40" t="s">
        <v>342</v>
      </c>
      <c r="E846" s="41">
        <f aca="true" t="shared" si="308" ref="E846:K846">SUM(E844:E845)</f>
        <v>70427.49808796546</v>
      </c>
      <c r="F846" s="41">
        <f t="shared" si="308"/>
        <v>11557.090278236494</v>
      </c>
      <c r="G846" s="41">
        <f t="shared" si="308"/>
        <v>11334.081633999998</v>
      </c>
      <c r="H846" s="41">
        <f t="shared" si="308"/>
        <v>16909.250398827793</v>
      </c>
      <c r="I846" s="41">
        <f t="shared" si="308"/>
        <v>110227.92039902974</v>
      </c>
      <c r="J846" s="41">
        <f t="shared" si="308"/>
        <v>6038.89760501401</v>
      </c>
      <c r="K846" s="41">
        <f t="shared" si="308"/>
        <v>104189.02279401575</v>
      </c>
    </row>
    <row r="847" spans="1:11" ht="15" customHeight="1">
      <c r="A847" s="28"/>
      <c r="B847" s="26"/>
      <c r="C847" s="26"/>
      <c r="D847" s="26"/>
      <c r="E847" s="27"/>
      <c r="F847" s="27"/>
      <c r="G847" s="27"/>
      <c r="H847" s="27"/>
      <c r="I847" s="27"/>
      <c r="J847" s="27"/>
      <c r="K847" s="27"/>
    </row>
    <row r="848" spans="1:11" ht="15" customHeight="1">
      <c r="A848" s="28">
        <v>275</v>
      </c>
      <c r="B848" s="26" t="s">
        <v>274</v>
      </c>
      <c r="C848" s="26" t="s">
        <v>274</v>
      </c>
      <c r="D848" s="26" t="s">
        <v>333</v>
      </c>
      <c r="E848" s="27">
        <v>1011.8638888685397</v>
      </c>
      <c r="F848" s="27">
        <v>1414.7797879014083</v>
      </c>
      <c r="G848" s="27">
        <v>141.39552</v>
      </c>
      <c r="H848" s="27">
        <v>1930.712378938072</v>
      </c>
      <c r="I848" s="27">
        <v>4498.75157570802</v>
      </c>
      <c r="J848" s="27">
        <v>391.573943505869</v>
      </c>
      <c r="K848" s="27">
        <v>4107.177632202151</v>
      </c>
    </row>
    <row r="849" spans="1:11" ht="15" customHeight="1">
      <c r="A849" s="28"/>
      <c r="B849" s="26"/>
      <c r="C849" s="26"/>
      <c r="D849" s="26" t="s">
        <v>332</v>
      </c>
      <c r="E849" s="27">
        <v>3908.655273675544</v>
      </c>
      <c r="F849" s="27">
        <v>148.18577712824484</v>
      </c>
      <c r="G849" s="27">
        <v>447.48475728000005</v>
      </c>
      <c r="H849" s="27">
        <v>196.64020627697494</v>
      </c>
      <c r="I849" s="27">
        <v>4700.966014360763</v>
      </c>
      <c r="J849" s="27">
        <v>235.04830071803835</v>
      </c>
      <c r="K849" s="27">
        <v>4465.917713642725</v>
      </c>
    </row>
    <row r="850" spans="1:11" ht="15" customHeight="1">
      <c r="A850" s="28"/>
      <c r="B850" s="26"/>
      <c r="C850" s="26"/>
      <c r="D850" s="26" t="s">
        <v>342</v>
      </c>
      <c r="E850" s="27">
        <f>SUM(E848:E849)</f>
        <v>4920.519162544084</v>
      </c>
      <c r="F850" s="27">
        <f aca="true" t="shared" si="309" ref="F850:K850">SUM(F848:F849)</f>
        <v>1562.9655650296531</v>
      </c>
      <c r="G850" s="27">
        <f t="shared" si="309"/>
        <v>588.8802772800001</v>
      </c>
      <c r="H850" s="27">
        <f t="shared" si="309"/>
        <v>2127.352585215047</v>
      </c>
      <c r="I850" s="27">
        <f t="shared" si="309"/>
        <v>9199.717590068783</v>
      </c>
      <c r="J850" s="27">
        <f t="shared" si="309"/>
        <v>626.6222442239074</v>
      </c>
      <c r="K850" s="27">
        <f t="shared" si="309"/>
        <v>8573.095345844875</v>
      </c>
    </row>
    <row r="851" spans="1:11" ht="15" customHeight="1">
      <c r="A851" s="28">
        <v>276</v>
      </c>
      <c r="B851" s="26"/>
      <c r="C851" s="26" t="s">
        <v>275</v>
      </c>
      <c r="D851" s="26" t="s">
        <v>333</v>
      </c>
      <c r="E851" s="27">
        <v>1413.6724806</v>
      </c>
      <c r="F851" s="27">
        <v>534.215021937058</v>
      </c>
      <c r="G851" s="27">
        <v>196.80198672</v>
      </c>
      <c r="H851" s="27">
        <v>811.9892810242549</v>
      </c>
      <c r="I851" s="27">
        <v>2956.678770281313</v>
      </c>
      <c r="J851" s="27">
        <v>158.93171325979648</v>
      </c>
      <c r="K851" s="27">
        <v>2797.7470570215164</v>
      </c>
    </row>
    <row r="852" spans="1:11" ht="15" customHeight="1">
      <c r="A852" s="28"/>
      <c r="B852" s="26"/>
      <c r="C852" s="26"/>
      <c r="D852" s="26" t="s">
        <v>332</v>
      </c>
      <c r="E852" s="27">
        <v>1645.7449908962913</v>
      </c>
      <c r="F852" s="27">
        <v>103.33549195595383</v>
      </c>
      <c r="G852" s="27">
        <v>224.03530200000003</v>
      </c>
      <c r="H852" s="27">
        <v>211.36077373850094</v>
      </c>
      <c r="I852" s="27">
        <v>2184.476558590746</v>
      </c>
      <c r="J852" s="27">
        <v>109.2238279295373</v>
      </c>
      <c r="K852" s="27">
        <v>2075.2527306612087</v>
      </c>
    </row>
    <row r="853" spans="1:11" ht="15" customHeight="1">
      <c r="A853" s="28"/>
      <c r="B853" s="26"/>
      <c r="C853" s="26"/>
      <c r="D853" s="26" t="s">
        <v>342</v>
      </c>
      <c r="E853" s="27">
        <f>SUM(E851:E852)</f>
        <v>3059.417471496291</v>
      </c>
      <c r="F853" s="27">
        <f aca="true" t="shared" si="310" ref="F853:K853">SUM(F851:F852)</f>
        <v>637.5505138930118</v>
      </c>
      <c r="G853" s="27">
        <f t="shared" si="310"/>
        <v>420.83728872000006</v>
      </c>
      <c r="H853" s="27">
        <f t="shared" si="310"/>
        <v>1023.3500547627558</v>
      </c>
      <c r="I853" s="27">
        <f t="shared" si="310"/>
        <v>5141.155328872059</v>
      </c>
      <c r="J853" s="27">
        <f t="shared" si="310"/>
        <v>268.1555411893338</v>
      </c>
      <c r="K853" s="27">
        <f t="shared" si="310"/>
        <v>4872.999787682726</v>
      </c>
    </row>
    <row r="854" spans="1:11" ht="15" customHeight="1">
      <c r="A854" s="28">
        <v>277</v>
      </c>
      <c r="B854" s="26"/>
      <c r="C854" s="26" t="s">
        <v>276</v>
      </c>
      <c r="D854" s="26" t="s">
        <v>333</v>
      </c>
      <c r="E854" s="27">
        <v>2562.937006865815</v>
      </c>
      <c r="F854" s="27">
        <v>576.2213087969984</v>
      </c>
      <c r="G854" s="27">
        <v>282.36237528</v>
      </c>
      <c r="H854" s="27">
        <v>1402.106469626121</v>
      </c>
      <c r="I854" s="27">
        <v>4823.627160568934</v>
      </c>
      <c r="J854" s="27">
        <v>241.18135802844677</v>
      </c>
      <c r="K854" s="27">
        <v>4582.445802540487</v>
      </c>
    </row>
    <row r="855" spans="1:11" ht="15" customHeight="1">
      <c r="A855" s="28"/>
      <c r="B855" s="26"/>
      <c r="C855" s="26"/>
      <c r="D855" s="26" t="s">
        <v>332</v>
      </c>
      <c r="E855" s="27">
        <v>2813.8867056790396</v>
      </c>
      <c r="F855" s="27">
        <v>225.17732272178446</v>
      </c>
      <c r="G855" s="27">
        <v>419.14783272</v>
      </c>
      <c r="H855" s="27">
        <v>282.1641528422516</v>
      </c>
      <c r="I855" s="27">
        <v>3740.376013963076</v>
      </c>
      <c r="J855" s="27">
        <v>187.0188006981538</v>
      </c>
      <c r="K855" s="27">
        <v>3553.357213264922</v>
      </c>
    </row>
    <row r="856" spans="1:11" ht="15" customHeight="1">
      <c r="A856" s="28"/>
      <c r="B856" s="26"/>
      <c r="C856" s="26"/>
      <c r="D856" s="26" t="s">
        <v>342</v>
      </c>
      <c r="E856" s="27">
        <f>SUM(E854:E855)</f>
        <v>5376.823712544854</v>
      </c>
      <c r="F856" s="27">
        <f aca="true" t="shared" si="311" ref="F856:K856">SUM(F854:F855)</f>
        <v>801.3986315187828</v>
      </c>
      <c r="G856" s="27">
        <f t="shared" si="311"/>
        <v>701.5102079999999</v>
      </c>
      <c r="H856" s="27">
        <f t="shared" si="311"/>
        <v>1684.2706224683725</v>
      </c>
      <c r="I856" s="27">
        <f t="shared" si="311"/>
        <v>8564.00317453201</v>
      </c>
      <c r="J856" s="27">
        <f t="shared" si="311"/>
        <v>428.20015872660053</v>
      </c>
      <c r="K856" s="27">
        <f t="shared" si="311"/>
        <v>8135.80301580541</v>
      </c>
    </row>
    <row r="857" spans="1:11" ht="15" customHeight="1">
      <c r="A857" s="28">
        <v>278</v>
      </c>
      <c r="B857" s="26"/>
      <c r="C857" s="26" t="s">
        <v>277</v>
      </c>
      <c r="D857" s="26" t="s">
        <v>333</v>
      </c>
      <c r="E857" s="27">
        <v>53.4083448</v>
      </c>
      <c r="F857" s="27">
        <v>20.081229837686877</v>
      </c>
      <c r="G857" s="27">
        <v>7.173876</v>
      </c>
      <c r="H857" s="27">
        <v>6.2712</v>
      </c>
      <c r="I857" s="27">
        <v>86.93465063768687</v>
      </c>
      <c r="J857" s="27">
        <v>4.346732531884345</v>
      </c>
      <c r="K857" s="27">
        <v>82.58791810580253</v>
      </c>
    </row>
    <row r="858" spans="1:11" ht="15" customHeight="1">
      <c r="A858" s="28"/>
      <c r="B858" s="26"/>
      <c r="C858" s="26"/>
      <c r="D858" s="26" t="s">
        <v>332</v>
      </c>
      <c r="E858" s="27">
        <v>4430.275098032074</v>
      </c>
      <c r="F858" s="27">
        <v>284.18934719476795</v>
      </c>
      <c r="G858" s="27">
        <v>628.85562</v>
      </c>
      <c r="H858" s="27">
        <v>811.936559152609</v>
      </c>
      <c r="I858" s="27">
        <v>6155.256624379452</v>
      </c>
      <c r="J858" s="27">
        <v>307.76283121897245</v>
      </c>
      <c r="K858" s="27">
        <v>5847.493793160479</v>
      </c>
    </row>
    <row r="859" spans="1:11" ht="15" customHeight="1">
      <c r="A859" s="28"/>
      <c r="B859" s="26"/>
      <c r="C859" s="26"/>
      <c r="D859" s="26" t="s">
        <v>342</v>
      </c>
      <c r="E859" s="27">
        <f>SUM(E857:E858)</f>
        <v>4483.683442832074</v>
      </c>
      <c r="F859" s="27">
        <f aca="true" t="shared" si="312" ref="F859:K859">SUM(F857:F858)</f>
        <v>304.2705770324548</v>
      </c>
      <c r="G859" s="27">
        <f t="shared" si="312"/>
        <v>636.029496</v>
      </c>
      <c r="H859" s="27">
        <f t="shared" si="312"/>
        <v>818.207759152609</v>
      </c>
      <c r="I859" s="27">
        <f t="shared" si="312"/>
        <v>6242.191275017139</v>
      </c>
      <c r="J859" s="27">
        <f t="shared" si="312"/>
        <v>312.1095637508568</v>
      </c>
      <c r="K859" s="27">
        <f t="shared" si="312"/>
        <v>5930.081711266282</v>
      </c>
    </row>
    <row r="860" spans="1:11" ht="15" customHeight="1">
      <c r="A860" s="28">
        <v>279</v>
      </c>
      <c r="B860" s="26"/>
      <c r="C860" s="26" t="s">
        <v>278</v>
      </c>
      <c r="D860" s="26" t="s">
        <v>333</v>
      </c>
      <c r="E860" s="27">
        <v>927.32621955846</v>
      </c>
      <c r="F860" s="27">
        <v>244.2844566426716</v>
      </c>
      <c r="G860" s="27">
        <v>105.53399999999999</v>
      </c>
      <c r="H860" s="27">
        <v>1248.1460265216585</v>
      </c>
      <c r="I860" s="27">
        <v>2525.2907027227902</v>
      </c>
      <c r="J860" s="27">
        <v>126.26453513613963</v>
      </c>
      <c r="K860" s="27">
        <v>2399.0261675866504</v>
      </c>
    </row>
    <row r="861" spans="1:11" ht="15" customHeight="1">
      <c r="A861" s="28"/>
      <c r="B861" s="26"/>
      <c r="C861" s="26"/>
      <c r="D861" s="26" t="s">
        <v>332</v>
      </c>
      <c r="E861" s="27">
        <v>6997.715686352198</v>
      </c>
      <c r="F861" s="27">
        <v>289.82253586607777</v>
      </c>
      <c r="G861" s="27">
        <v>744.1682040000001</v>
      </c>
      <c r="H861" s="27">
        <v>191.3931073515507</v>
      </c>
      <c r="I861" s="27">
        <v>8223.099533569826</v>
      </c>
      <c r="J861" s="27">
        <v>411.15497667849144</v>
      </c>
      <c r="K861" s="27">
        <v>7811.944556891335</v>
      </c>
    </row>
    <row r="862" spans="1:11" ht="15" customHeight="1">
      <c r="A862" s="28"/>
      <c r="B862" s="26"/>
      <c r="C862" s="26"/>
      <c r="D862" s="26" t="s">
        <v>342</v>
      </c>
      <c r="E862" s="27">
        <f>SUM(E860:E861)</f>
        <v>7925.041905910658</v>
      </c>
      <c r="F862" s="27">
        <f aca="true" t="shared" si="313" ref="F862:K862">SUM(F860:F861)</f>
        <v>534.1069925087494</v>
      </c>
      <c r="G862" s="27">
        <f t="shared" si="313"/>
        <v>849.702204</v>
      </c>
      <c r="H862" s="27">
        <f t="shared" si="313"/>
        <v>1439.5391338732093</v>
      </c>
      <c r="I862" s="27">
        <f t="shared" si="313"/>
        <v>10748.390236292616</v>
      </c>
      <c r="J862" s="27">
        <f t="shared" si="313"/>
        <v>537.419511814631</v>
      </c>
      <c r="K862" s="27">
        <f t="shared" si="313"/>
        <v>10210.970724477986</v>
      </c>
    </row>
    <row r="863" spans="1:11" ht="15" customHeight="1">
      <c r="A863" s="28">
        <v>280</v>
      </c>
      <c r="B863" s="26"/>
      <c r="C863" s="26" t="s">
        <v>279</v>
      </c>
      <c r="D863" s="26" t="s">
        <v>333</v>
      </c>
      <c r="E863" s="27">
        <v>964.9894815823859</v>
      </c>
      <c r="F863" s="27">
        <v>1360.611875726245</v>
      </c>
      <c r="G863" s="27">
        <v>108.78636600000002</v>
      </c>
      <c r="H863" s="27">
        <v>2598.5593563254197</v>
      </c>
      <c r="I863" s="27">
        <v>5032.94707963405</v>
      </c>
      <c r="J863" s="27">
        <v>469.61508351479114</v>
      </c>
      <c r="K863" s="27">
        <v>4563.331996119259</v>
      </c>
    </row>
    <row r="864" spans="1:11" ht="15" customHeight="1">
      <c r="A864" s="28"/>
      <c r="B864" s="26"/>
      <c r="C864" s="26"/>
      <c r="D864" s="26" t="s">
        <v>332</v>
      </c>
      <c r="E864" s="27">
        <v>3219.381797889912</v>
      </c>
      <c r="F864" s="27">
        <v>366.27583980755486</v>
      </c>
      <c r="G864" s="27">
        <v>407.41047599999996</v>
      </c>
      <c r="H864" s="27">
        <v>713.8145692353139</v>
      </c>
      <c r="I864" s="27">
        <v>4706.882682932781</v>
      </c>
      <c r="J864" s="27">
        <v>235.34413414663905</v>
      </c>
      <c r="K864" s="27">
        <v>4471.538548786142</v>
      </c>
    </row>
    <row r="865" spans="1:11" ht="15" customHeight="1">
      <c r="A865" s="28"/>
      <c r="B865" s="26"/>
      <c r="C865" s="26"/>
      <c r="D865" s="26" t="s">
        <v>342</v>
      </c>
      <c r="E865" s="27">
        <f>SUM(E863:E864)</f>
        <v>4184.371279472298</v>
      </c>
      <c r="F865" s="27">
        <f aca="true" t="shared" si="314" ref="F865:K865">SUM(F863:F864)</f>
        <v>1726.8877155337998</v>
      </c>
      <c r="G865" s="27">
        <f t="shared" si="314"/>
        <v>516.196842</v>
      </c>
      <c r="H865" s="27">
        <f t="shared" si="314"/>
        <v>3312.3739255607334</v>
      </c>
      <c r="I865" s="27">
        <f t="shared" si="314"/>
        <v>9739.829762566831</v>
      </c>
      <c r="J865" s="27">
        <f t="shared" si="314"/>
        <v>704.9592176614302</v>
      </c>
      <c r="K865" s="27">
        <f t="shared" si="314"/>
        <v>9034.870544905401</v>
      </c>
    </row>
    <row r="866" spans="1:11" ht="15" customHeight="1">
      <c r="A866" s="28">
        <v>281</v>
      </c>
      <c r="B866" s="26"/>
      <c r="C866" s="26" t="s">
        <v>313</v>
      </c>
      <c r="D866" s="26" t="s">
        <v>333</v>
      </c>
      <c r="E866" s="27">
        <v>2795.8209220864483</v>
      </c>
      <c r="F866" s="27">
        <v>553.0785426365518</v>
      </c>
      <c r="G866" s="27">
        <v>363.011952</v>
      </c>
      <c r="H866" s="27">
        <v>1761.60483350575</v>
      </c>
      <c r="I866" s="27">
        <v>5473.51625022875</v>
      </c>
      <c r="J866" s="27">
        <v>273.67581251143736</v>
      </c>
      <c r="K866" s="27">
        <v>5199.840437717313</v>
      </c>
    </row>
    <row r="867" spans="1:11" ht="15" customHeight="1">
      <c r="A867" s="28"/>
      <c r="B867" s="26"/>
      <c r="C867" s="26"/>
      <c r="D867" s="26" t="s">
        <v>332</v>
      </c>
      <c r="E867" s="27">
        <v>2375.323523258388</v>
      </c>
      <c r="F867" s="27">
        <v>68.96907018160587</v>
      </c>
      <c r="G867" s="27">
        <v>338.32306199999994</v>
      </c>
      <c r="H867" s="27">
        <v>135.17651033974386</v>
      </c>
      <c r="I867" s="27">
        <v>2917.7921657797374</v>
      </c>
      <c r="J867" s="27">
        <v>145.88960828898686</v>
      </c>
      <c r="K867" s="27">
        <v>2771.9025574907505</v>
      </c>
    </row>
    <row r="868" spans="1:11" ht="15" customHeight="1">
      <c r="A868" s="28"/>
      <c r="B868" s="26"/>
      <c r="C868" s="26"/>
      <c r="D868" s="26" t="s">
        <v>342</v>
      </c>
      <c r="E868" s="27">
        <f>SUM(E866:E867)</f>
        <v>5171.144445344837</v>
      </c>
      <c r="F868" s="27">
        <f aca="true" t="shared" si="315" ref="F868:K868">SUM(F866:F867)</f>
        <v>622.0476128181576</v>
      </c>
      <c r="G868" s="27">
        <f t="shared" si="315"/>
        <v>701.335014</v>
      </c>
      <c r="H868" s="27">
        <f t="shared" si="315"/>
        <v>1896.781343845494</v>
      </c>
      <c r="I868" s="27">
        <f t="shared" si="315"/>
        <v>8391.308416008487</v>
      </c>
      <c r="J868" s="27">
        <f t="shared" si="315"/>
        <v>419.56542080042425</v>
      </c>
      <c r="K868" s="27">
        <f t="shared" si="315"/>
        <v>7971.742995208064</v>
      </c>
    </row>
    <row r="869" spans="1:11" ht="15" customHeight="1">
      <c r="A869" s="28">
        <v>282</v>
      </c>
      <c r="B869" s="26"/>
      <c r="C869" s="26" t="s">
        <v>314</v>
      </c>
      <c r="D869" s="26" t="s">
        <v>333</v>
      </c>
      <c r="E869" s="27">
        <v>2770.940684647525</v>
      </c>
      <c r="F869" s="27">
        <v>807.7527309162176</v>
      </c>
      <c r="G869" s="27">
        <v>347.63579400000003</v>
      </c>
      <c r="H869" s="27">
        <v>2512.6155432800665</v>
      </c>
      <c r="I869" s="27">
        <v>6438.944752843809</v>
      </c>
      <c r="J869" s="27">
        <v>321.9472376421907</v>
      </c>
      <c r="K869" s="27">
        <v>6116.997515201618</v>
      </c>
    </row>
    <row r="870" spans="1:11" ht="15" customHeight="1">
      <c r="A870" s="28"/>
      <c r="B870" s="26"/>
      <c r="C870" s="26"/>
      <c r="D870" s="26" t="s">
        <v>332</v>
      </c>
      <c r="E870" s="27">
        <v>1396.169775549427</v>
      </c>
      <c r="F870" s="27">
        <v>33.38696834649722</v>
      </c>
      <c r="G870" s="27">
        <v>177.856248</v>
      </c>
      <c r="H870" s="27">
        <v>69.95070742062163</v>
      </c>
      <c r="I870" s="27">
        <v>1677.363699316546</v>
      </c>
      <c r="J870" s="27">
        <v>83.8681849658273</v>
      </c>
      <c r="K870" s="27">
        <v>1593.4955143507186</v>
      </c>
    </row>
    <row r="871" spans="1:11" ht="15" customHeight="1">
      <c r="A871" s="28"/>
      <c r="B871" s="26"/>
      <c r="C871" s="26"/>
      <c r="D871" s="26" t="s">
        <v>342</v>
      </c>
      <c r="E871" s="27">
        <f>SUM(E869:E870)</f>
        <v>4167.110460196952</v>
      </c>
      <c r="F871" s="27">
        <f aca="true" t="shared" si="316" ref="F871:K871">SUM(F869:F870)</f>
        <v>841.1396992627149</v>
      </c>
      <c r="G871" s="27">
        <f t="shared" si="316"/>
        <v>525.4920420000001</v>
      </c>
      <c r="H871" s="27">
        <f t="shared" si="316"/>
        <v>2582.566250700688</v>
      </c>
      <c r="I871" s="27">
        <f t="shared" si="316"/>
        <v>8116.308452160354</v>
      </c>
      <c r="J871" s="27">
        <f t="shared" si="316"/>
        <v>405.815422608018</v>
      </c>
      <c r="K871" s="27">
        <f t="shared" si="316"/>
        <v>7710.493029552336</v>
      </c>
    </row>
    <row r="872" spans="1:11" ht="15" customHeight="1">
      <c r="A872" s="28">
        <v>283</v>
      </c>
      <c r="B872" s="26"/>
      <c r="C872" s="26" t="s">
        <v>315</v>
      </c>
      <c r="D872" s="26" t="s">
        <v>333</v>
      </c>
      <c r="E872" s="27">
        <v>1837.9843599572175</v>
      </c>
      <c r="F872" s="27">
        <v>442.94993325172265</v>
      </c>
      <c r="G872" s="27">
        <v>275.26329599999997</v>
      </c>
      <c r="H872" s="27">
        <v>1497.6999948927341</v>
      </c>
      <c r="I872" s="27">
        <v>4053.897584101674</v>
      </c>
      <c r="J872" s="27">
        <v>202.69487920508374</v>
      </c>
      <c r="K872" s="27">
        <v>3851.20270489659</v>
      </c>
    </row>
    <row r="873" spans="1:11" ht="15" customHeight="1">
      <c r="A873" s="28"/>
      <c r="B873" s="26"/>
      <c r="C873" s="26"/>
      <c r="D873" s="26" t="s">
        <v>332</v>
      </c>
      <c r="E873" s="27">
        <v>619.525228425711</v>
      </c>
      <c r="F873" s="27">
        <v>11.56447576875775</v>
      </c>
      <c r="G873" s="27">
        <v>86.990376</v>
      </c>
      <c r="H873" s="27">
        <v>11.158125300340965</v>
      </c>
      <c r="I873" s="27">
        <v>729.2382054948098</v>
      </c>
      <c r="J873" s="27">
        <v>36.461910274740475</v>
      </c>
      <c r="K873" s="27">
        <v>692.7762952200693</v>
      </c>
    </row>
    <row r="874" spans="1:11" ht="15" customHeight="1">
      <c r="A874" s="28"/>
      <c r="B874" s="26"/>
      <c r="C874" s="26"/>
      <c r="D874" s="26" t="s">
        <v>342</v>
      </c>
      <c r="E874" s="27">
        <f>SUM(E872:E873)</f>
        <v>2457.5095883829285</v>
      </c>
      <c r="F874" s="27">
        <f aca="true" t="shared" si="317" ref="F874:K874">SUM(F872:F873)</f>
        <v>454.5144090204804</v>
      </c>
      <c r="G874" s="27">
        <f t="shared" si="317"/>
        <v>362.25367199999994</v>
      </c>
      <c r="H874" s="27">
        <f t="shared" si="317"/>
        <v>1508.8581201930751</v>
      </c>
      <c r="I874" s="27">
        <f t="shared" si="317"/>
        <v>4783.135789596484</v>
      </c>
      <c r="J874" s="27">
        <f t="shared" si="317"/>
        <v>239.15678947982423</v>
      </c>
      <c r="K874" s="27">
        <f t="shared" si="317"/>
        <v>4543.979000116659</v>
      </c>
    </row>
    <row r="875" spans="1:11" ht="15" customHeight="1">
      <c r="A875" s="28">
        <v>284</v>
      </c>
      <c r="B875" s="26"/>
      <c r="C875" s="26" t="s">
        <v>316</v>
      </c>
      <c r="D875" s="26" t="s">
        <v>333</v>
      </c>
      <c r="E875" s="27">
        <v>264.98517870807007</v>
      </c>
      <c r="F875" s="27">
        <v>36.779084060809474</v>
      </c>
      <c r="G875" s="27">
        <v>33.965183999999994</v>
      </c>
      <c r="H875" s="27">
        <v>36.822797891633876</v>
      </c>
      <c r="I875" s="27">
        <v>372.5522446605134</v>
      </c>
      <c r="J875" s="27">
        <v>18.627612233025648</v>
      </c>
      <c r="K875" s="27">
        <v>353.9246324274877</v>
      </c>
    </row>
    <row r="876" spans="1:11" ht="15" customHeight="1">
      <c r="A876" s="28"/>
      <c r="B876" s="26"/>
      <c r="C876" s="26"/>
      <c r="D876" s="26" t="s">
        <v>332</v>
      </c>
      <c r="E876" s="27">
        <v>3118.5821588375643</v>
      </c>
      <c r="F876" s="27">
        <v>72.75402833662213</v>
      </c>
      <c r="G876" s="27">
        <v>431.9012579999999</v>
      </c>
      <c r="H876" s="27">
        <v>79.73777487475547</v>
      </c>
      <c r="I876" s="27">
        <v>3702.9752200489415</v>
      </c>
      <c r="J876" s="27">
        <v>185.14876100244726</v>
      </c>
      <c r="K876" s="27">
        <v>3517.826459046494</v>
      </c>
    </row>
    <row r="877" spans="1:11" ht="15" customHeight="1">
      <c r="A877" s="28"/>
      <c r="B877" s="26"/>
      <c r="C877" s="26"/>
      <c r="D877" s="26" t="s">
        <v>342</v>
      </c>
      <c r="E877" s="27">
        <f>SUM(E875:E876)</f>
        <v>3383.5673375456345</v>
      </c>
      <c r="F877" s="27">
        <f aca="true" t="shared" si="318" ref="F877:K877">SUM(F875:F876)</f>
        <v>109.53311239743161</v>
      </c>
      <c r="G877" s="27">
        <f t="shared" si="318"/>
        <v>465.8664419999999</v>
      </c>
      <c r="H877" s="27">
        <f t="shared" si="318"/>
        <v>116.56057276638936</v>
      </c>
      <c r="I877" s="27">
        <f t="shared" si="318"/>
        <v>4075.5274647094548</v>
      </c>
      <c r="J877" s="27">
        <f t="shared" si="318"/>
        <v>203.7763732354729</v>
      </c>
      <c r="K877" s="27">
        <f t="shared" si="318"/>
        <v>3871.751091473982</v>
      </c>
    </row>
    <row r="878" spans="1:11" ht="15" customHeight="1">
      <c r="A878" s="28">
        <v>285</v>
      </c>
      <c r="B878" s="26"/>
      <c r="C878" s="26" t="s">
        <v>317</v>
      </c>
      <c r="D878" s="26" t="s">
        <v>333</v>
      </c>
      <c r="E878" s="27">
        <v>1203.5797313647104</v>
      </c>
      <c r="F878" s="27">
        <v>847.5198323026715</v>
      </c>
      <c r="G878" s="27">
        <v>191.76933599999995</v>
      </c>
      <c r="H878" s="27">
        <v>1382.8051658538238</v>
      </c>
      <c r="I878" s="27">
        <v>3625.6740655212056</v>
      </c>
      <c r="J878" s="27">
        <v>181.28370327606052</v>
      </c>
      <c r="K878" s="27">
        <v>3444.3903622451453</v>
      </c>
    </row>
    <row r="879" spans="1:11" ht="15" customHeight="1">
      <c r="A879" s="28"/>
      <c r="B879" s="26"/>
      <c r="C879" s="26"/>
      <c r="D879" s="26" t="s">
        <v>332</v>
      </c>
      <c r="E879" s="27">
        <v>2858.3023685529593</v>
      </c>
      <c r="F879" s="27">
        <v>26.65590303340406</v>
      </c>
      <c r="G879" s="27">
        <v>301.40695199999993</v>
      </c>
      <c r="H879" s="27">
        <v>34.69407857358886</v>
      </c>
      <c r="I879" s="27">
        <v>3221.059302159952</v>
      </c>
      <c r="J879" s="27">
        <v>161.05296510799758</v>
      </c>
      <c r="K879" s="27">
        <v>3060.0063370519547</v>
      </c>
    </row>
    <row r="880" spans="1:11" ht="15" customHeight="1">
      <c r="A880" s="28"/>
      <c r="B880" s="26"/>
      <c r="C880" s="26"/>
      <c r="D880" s="26" t="s">
        <v>342</v>
      </c>
      <c r="E880" s="27">
        <f>SUM(E878:E879)</f>
        <v>4061.8820999176696</v>
      </c>
      <c r="F880" s="27">
        <f aca="true" t="shared" si="319" ref="F880:K880">SUM(F878:F879)</f>
        <v>874.1757353360756</v>
      </c>
      <c r="G880" s="27">
        <f t="shared" si="319"/>
        <v>493.1762879999999</v>
      </c>
      <c r="H880" s="27">
        <f t="shared" si="319"/>
        <v>1417.4992444274128</v>
      </c>
      <c r="I880" s="27">
        <f t="shared" si="319"/>
        <v>6846.733367681158</v>
      </c>
      <c r="J880" s="27">
        <f t="shared" si="319"/>
        <v>342.3366683840581</v>
      </c>
      <c r="K880" s="27">
        <f t="shared" si="319"/>
        <v>6504.3966992971</v>
      </c>
    </row>
    <row r="881" spans="1:11" ht="15" customHeight="1">
      <c r="A881" s="28">
        <v>286</v>
      </c>
      <c r="B881" s="26"/>
      <c r="C881" s="26" t="s">
        <v>318</v>
      </c>
      <c r="D881" s="26" t="s">
        <v>333</v>
      </c>
      <c r="E881" s="27">
        <v>344.6290752</v>
      </c>
      <c r="F881" s="27">
        <v>95.52047478329433</v>
      </c>
      <c r="G881" s="27">
        <v>0</v>
      </c>
      <c r="H881" s="27">
        <v>36.483000000000004</v>
      </c>
      <c r="I881" s="27">
        <v>476.6325499832943</v>
      </c>
      <c r="J881" s="27">
        <v>23.831627499164732</v>
      </c>
      <c r="K881" s="27">
        <v>452.8009224841296</v>
      </c>
    </row>
    <row r="882" spans="1:11" ht="15" customHeight="1">
      <c r="A882" s="28"/>
      <c r="B882" s="26"/>
      <c r="C882" s="26"/>
      <c r="D882" s="26" t="s">
        <v>332</v>
      </c>
      <c r="E882" s="27">
        <v>6605.413183562384</v>
      </c>
      <c r="F882" s="27">
        <v>94.64160935250143</v>
      </c>
      <c r="G882" s="27">
        <v>0</v>
      </c>
      <c r="H882" s="27">
        <v>83.43542103205301</v>
      </c>
      <c r="I882" s="27">
        <v>6783.490213946939</v>
      </c>
      <c r="J882" s="27">
        <v>339.17451069734665</v>
      </c>
      <c r="K882" s="27">
        <v>6444.315703249592</v>
      </c>
    </row>
    <row r="883" spans="1:11" ht="15" customHeight="1">
      <c r="A883" s="28"/>
      <c r="B883" s="26"/>
      <c r="C883" s="26"/>
      <c r="D883" s="26" t="s">
        <v>342</v>
      </c>
      <c r="E883" s="27">
        <f>SUM(E881:E882)</f>
        <v>6950.042258762383</v>
      </c>
      <c r="F883" s="27">
        <f aca="true" t="shared" si="320" ref="F883:K883">SUM(F881:F882)</f>
        <v>190.16208413579577</v>
      </c>
      <c r="G883" s="27">
        <f t="shared" si="320"/>
        <v>0</v>
      </c>
      <c r="H883" s="27">
        <f t="shared" si="320"/>
        <v>119.91842103205302</v>
      </c>
      <c r="I883" s="27">
        <f t="shared" si="320"/>
        <v>7260.122763930233</v>
      </c>
      <c r="J883" s="27">
        <f t="shared" si="320"/>
        <v>363.00613819651136</v>
      </c>
      <c r="K883" s="27">
        <f t="shared" si="320"/>
        <v>6897.116625733722</v>
      </c>
    </row>
    <row r="884" spans="1:11" ht="15" customHeight="1">
      <c r="A884" s="28">
        <v>287</v>
      </c>
      <c r="B884" s="26"/>
      <c r="C884" s="26" t="s">
        <v>319</v>
      </c>
      <c r="D884" s="26" t="s">
        <v>333</v>
      </c>
      <c r="E884" s="27">
        <v>2018.4259536</v>
      </c>
      <c r="F884" s="27">
        <v>2448.9347758163517</v>
      </c>
      <c r="G884" s="27">
        <v>96.24700800000001</v>
      </c>
      <c r="H884" s="27">
        <v>3580.6692665607943</v>
      </c>
      <c r="I884" s="27">
        <v>8144.277003977146</v>
      </c>
      <c r="J884" s="27">
        <v>734.7840366820953</v>
      </c>
      <c r="K884" s="27">
        <v>7409.49296729505</v>
      </c>
    </row>
    <row r="885" spans="1:11" ht="15" customHeight="1">
      <c r="A885" s="28"/>
      <c r="B885" s="26"/>
      <c r="C885" s="26"/>
      <c r="D885" s="26" t="s">
        <v>332</v>
      </c>
      <c r="E885" s="27">
        <v>6944.000539093293</v>
      </c>
      <c r="F885" s="27">
        <v>198.5730874949306</v>
      </c>
      <c r="G885" s="27">
        <v>262.42468199999996</v>
      </c>
      <c r="H885" s="27">
        <v>121.66038111506643</v>
      </c>
      <c r="I885" s="27">
        <v>7526.658689703289</v>
      </c>
      <c r="J885" s="27">
        <v>376.33293448516457</v>
      </c>
      <c r="K885" s="27">
        <v>7150.325755218125</v>
      </c>
    </row>
    <row r="886" spans="1:11" ht="15" customHeight="1">
      <c r="A886" s="28"/>
      <c r="B886" s="26"/>
      <c r="C886" s="26"/>
      <c r="D886" s="26" t="s">
        <v>342</v>
      </c>
      <c r="E886" s="27">
        <f>SUM(E884:E885)</f>
        <v>8962.426492693292</v>
      </c>
      <c r="F886" s="27">
        <f aca="true" t="shared" si="321" ref="F886:K886">SUM(F884:F885)</f>
        <v>2647.507863311282</v>
      </c>
      <c r="G886" s="27">
        <f t="shared" si="321"/>
        <v>358.67168999999996</v>
      </c>
      <c r="H886" s="27">
        <f t="shared" si="321"/>
        <v>3702.3296476758605</v>
      </c>
      <c r="I886" s="27">
        <f t="shared" si="321"/>
        <v>15670.935693680436</v>
      </c>
      <c r="J886" s="27">
        <f t="shared" si="321"/>
        <v>1111.1169711672599</v>
      </c>
      <c r="K886" s="27">
        <f t="shared" si="321"/>
        <v>14559.818722513175</v>
      </c>
    </row>
    <row r="887" spans="1:11" ht="15" customHeight="1">
      <c r="A887" s="28">
        <v>288</v>
      </c>
      <c r="B887" s="26"/>
      <c r="C887" s="26" t="s">
        <v>320</v>
      </c>
      <c r="D887" s="26" t="s">
        <v>333</v>
      </c>
      <c r="E887" s="27">
        <v>1028.634108350428</v>
      </c>
      <c r="F887" s="27">
        <v>164.29590316801995</v>
      </c>
      <c r="G887" s="27">
        <v>125.86389</v>
      </c>
      <c r="H887" s="27">
        <v>1576.0241655698946</v>
      </c>
      <c r="I887" s="27">
        <v>2894.818067088343</v>
      </c>
      <c r="J887" s="27">
        <v>144.74090335441707</v>
      </c>
      <c r="K887" s="27">
        <v>2750.0771637339258</v>
      </c>
    </row>
    <row r="888" spans="1:11" ht="15" customHeight="1">
      <c r="A888" s="28"/>
      <c r="B888" s="26"/>
      <c r="C888" s="26"/>
      <c r="D888" s="26" t="s">
        <v>332</v>
      </c>
      <c r="E888" s="27">
        <v>3956.499449450629</v>
      </c>
      <c r="F888" s="27">
        <v>151.59622891839064</v>
      </c>
      <c r="G888" s="27">
        <v>432.08696999999995</v>
      </c>
      <c r="H888" s="27">
        <v>99.9503177547297</v>
      </c>
      <c r="I888" s="27">
        <v>4640.13296612375</v>
      </c>
      <c r="J888" s="27">
        <v>232.00664830618763</v>
      </c>
      <c r="K888" s="27">
        <v>4408.126317817562</v>
      </c>
    </row>
    <row r="889" spans="1:11" ht="15" customHeight="1">
      <c r="A889" s="28"/>
      <c r="B889" s="26"/>
      <c r="C889" s="26"/>
      <c r="D889" s="26" t="s">
        <v>342</v>
      </c>
      <c r="E889" s="27">
        <f>SUM(E887:E888)</f>
        <v>4985.133557801057</v>
      </c>
      <c r="F889" s="27">
        <f aca="true" t="shared" si="322" ref="F889:K889">SUM(F887:F888)</f>
        <v>315.8921320864106</v>
      </c>
      <c r="G889" s="27">
        <f t="shared" si="322"/>
        <v>557.9508599999999</v>
      </c>
      <c r="H889" s="27">
        <f t="shared" si="322"/>
        <v>1675.9744833246243</v>
      </c>
      <c r="I889" s="27">
        <f t="shared" si="322"/>
        <v>7534.951033212093</v>
      </c>
      <c r="J889" s="27">
        <f t="shared" si="322"/>
        <v>376.7475516606047</v>
      </c>
      <c r="K889" s="27">
        <f t="shared" si="322"/>
        <v>7158.203481551488</v>
      </c>
    </row>
    <row r="890" spans="1:11" ht="15" customHeight="1">
      <c r="A890" s="28"/>
      <c r="B890" s="26"/>
      <c r="C890" s="40" t="s">
        <v>379</v>
      </c>
      <c r="D890" s="40" t="s">
        <v>333</v>
      </c>
      <c r="E890" s="41">
        <f>E848+E851+E854+E857+E860+E863+E866+E869+E872+E875+E878+E881+E884+E887</f>
        <v>19199.1974361896</v>
      </c>
      <c r="F890" s="41">
        <f aca="true" t="shared" si="323" ref="F890:K890">F848+F851+F854+F857+F860+F863+F866+F869+F872+F875+F878+F881+F884+F887</f>
        <v>9547.024957777707</v>
      </c>
      <c r="G890" s="41">
        <f t="shared" si="323"/>
        <v>2275.810584</v>
      </c>
      <c r="H890" s="41">
        <f t="shared" si="323"/>
        <v>20382.509479990225</v>
      </c>
      <c r="I890" s="41">
        <f t="shared" si="323"/>
        <v>51404.542457957534</v>
      </c>
      <c r="J890" s="41">
        <f t="shared" si="323"/>
        <v>3293.4991783804026</v>
      </c>
      <c r="K890" s="41">
        <f t="shared" si="323"/>
        <v>48111.043279577134</v>
      </c>
    </row>
    <row r="891" spans="1:11" ht="15" customHeight="1">
      <c r="A891" s="28"/>
      <c r="B891" s="26"/>
      <c r="C891" s="40"/>
      <c r="D891" s="40" t="s">
        <v>332</v>
      </c>
      <c r="E891" s="41">
        <f aca="true" t="shared" si="324" ref="E891:K891">E849+E852+E855+E858+E861+E864+E867+E870+E873+E876+E879+E882+E885+E888</f>
        <v>50889.47577925542</v>
      </c>
      <c r="F891" s="41">
        <f t="shared" si="324"/>
        <v>2075.1276861070937</v>
      </c>
      <c r="G891" s="41">
        <f t="shared" si="324"/>
        <v>4902.091740000001</v>
      </c>
      <c r="H891" s="41">
        <f t="shared" si="324"/>
        <v>3043.072685008101</v>
      </c>
      <c r="I891" s="41">
        <f t="shared" si="324"/>
        <v>60909.767890370604</v>
      </c>
      <c r="J891" s="41">
        <f t="shared" si="324"/>
        <v>3045.4883945185306</v>
      </c>
      <c r="K891" s="41">
        <f t="shared" si="324"/>
        <v>57864.27949585209</v>
      </c>
    </row>
    <row r="892" spans="1:11" ht="15" customHeight="1">
      <c r="A892" s="28"/>
      <c r="B892" s="26"/>
      <c r="C892" s="40"/>
      <c r="D892" s="40" t="s">
        <v>342</v>
      </c>
      <c r="E892" s="41">
        <f aca="true" t="shared" si="325" ref="E892:K892">SUM(E890:E891)</f>
        <v>70088.67321544501</v>
      </c>
      <c r="F892" s="41">
        <f t="shared" si="325"/>
        <v>11622.152643884801</v>
      </c>
      <c r="G892" s="41">
        <f t="shared" si="325"/>
        <v>7177.902324000001</v>
      </c>
      <c r="H892" s="41">
        <f t="shared" si="325"/>
        <v>23425.582164998326</v>
      </c>
      <c r="I892" s="41">
        <f t="shared" si="325"/>
        <v>112314.31034832814</v>
      </c>
      <c r="J892" s="41">
        <f t="shared" si="325"/>
        <v>6338.987572898934</v>
      </c>
      <c r="K892" s="41">
        <f t="shared" si="325"/>
        <v>105975.32277542923</v>
      </c>
    </row>
    <row r="893" spans="1:11" ht="15" customHeight="1">
      <c r="A893" s="28"/>
      <c r="B893" s="26"/>
      <c r="C893" s="26"/>
      <c r="D893" s="26"/>
      <c r="E893" s="27"/>
      <c r="F893" s="27"/>
      <c r="G893" s="27"/>
      <c r="H893" s="27"/>
      <c r="I893" s="27"/>
      <c r="J893" s="27"/>
      <c r="K893" s="27"/>
    </row>
    <row r="894" spans="1:11" ht="15" customHeight="1">
      <c r="A894" s="28">
        <v>289</v>
      </c>
      <c r="B894" s="26" t="s">
        <v>280</v>
      </c>
      <c r="C894" s="26" t="s">
        <v>280</v>
      </c>
      <c r="D894" s="26" t="s">
        <v>333</v>
      </c>
      <c r="E894" s="27">
        <v>1253.053152</v>
      </c>
      <c r="F894" s="27">
        <v>2.907877874104787</v>
      </c>
      <c r="G894" s="27">
        <v>200.15658000000002</v>
      </c>
      <c r="H894" s="27">
        <v>1425.8952572605494</v>
      </c>
      <c r="I894" s="27">
        <v>2882.0128671346542</v>
      </c>
      <c r="J894" s="27">
        <v>238.08137877691783</v>
      </c>
      <c r="K894" s="27">
        <v>2643.9314883577363</v>
      </c>
    </row>
    <row r="895" spans="1:11" ht="15" customHeight="1">
      <c r="A895" s="28"/>
      <c r="B895" s="26"/>
      <c r="C895" s="26"/>
      <c r="D895" s="26" t="s">
        <v>332</v>
      </c>
      <c r="E895" s="27">
        <v>7173.220574646393</v>
      </c>
      <c r="F895" s="27">
        <v>87.31064623325592</v>
      </c>
      <c r="G895" s="27">
        <v>1240.4185040000002</v>
      </c>
      <c r="H895" s="27">
        <v>1161.1932867842158</v>
      </c>
      <c r="I895" s="27">
        <v>9662.143011663864</v>
      </c>
      <c r="J895" s="27">
        <v>483.10715058319323</v>
      </c>
      <c r="K895" s="27">
        <v>9179.03586108067</v>
      </c>
    </row>
    <row r="896" spans="1:11" ht="15" customHeight="1">
      <c r="A896" s="28"/>
      <c r="B896" s="26"/>
      <c r="C896" s="26"/>
      <c r="D896" s="26" t="s">
        <v>342</v>
      </c>
      <c r="E896" s="27">
        <f>SUM(E894:E895)</f>
        <v>8426.273726646394</v>
      </c>
      <c r="F896" s="27">
        <f aca="true" t="shared" si="326" ref="F896:K896">SUM(F894:F895)</f>
        <v>90.21852410736071</v>
      </c>
      <c r="G896" s="27">
        <f t="shared" si="326"/>
        <v>1440.5750840000003</v>
      </c>
      <c r="H896" s="27">
        <f t="shared" si="326"/>
        <v>2587.0885440447655</v>
      </c>
      <c r="I896" s="27">
        <f t="shared" si="326"/>
        <v>12544.155878798518</v>
      </c>
      <c r="J896" s="27">
        <f t="shared" si="326"/>
        <v>721.188529360111</v>
      </c>
      <c r="K896" s="27">
        <f t="shared" si="326"/>
        <v>11822.967349438408</v>
      </c>
    </row>
    <row r="897" spans="1:11" ht="15" customHeight="1">
      <c r="A897" s="28">
        <v>290</v>
      </c>
      <c r="B897" s="26"/>
      <c r="C897" s="26" t="s">
        <v>281</v>
      </c>
      <c r="D897" s="26" t="s">
        <v>333</v>
      </c>
      <c r="E897" s="27">
        <v>1594.0033408000002</v>
      </c>
      <c r="F897" s="27">
        <v>32.41623120083695</v>
      </c>
      <c r="G897" s="27">
        <v>226.633732</v>
      </c>
      <c r="H897" s="27">
        <v>5157.544494943032</v>
      </c>
      <c r="I897" s="27">
        <v>7010.597798943869</v>
      </c>
      <c r="J897" s="27">
        <v>350.5298899471937</v>
      </c>
      <c r="K897" s="27">
        <v>6660.067908996675</v>
      </c>
    </row>
    <row r="898" spans="1:11" ht="15" customHeight="1">
      <c r="A898" s="28"/>
      <c r="B898" s="26"/>
      <c r="C898" s="26"/>
      <c r="D898" s="26" t="s">
        <v>332</v>
      </c>
      <c r="E898" s="27">
        <v>4096.24499933436</v>
      </c>
      <c r="F898" s="27">
        <v>61.28444767747767</v>
      </c>
      <c r="G898" s="27">
        <v>564.627505</v>
      </c>
      <c r="H898" s="27">
        <v>425.5149921362611</v>
      </c>
      <c r="I898" s="27">
        <v>5147.671944148099</v>
      </c>
      <c r="J898" s="27">
        <v>304.54330110732093</v>
      </c>
      <c r="K898" s="27">
        <v>4843.128643040778</v>
      </c>
    </row>
    <row r="899" spans="1:11" ht="15" customHeight="1">
      <c r="A899" s="28"/>
      <c r="B899" s="26"/>
      <c r="C899" s="26"/>
      <c r="D899" s="26" t="s">
        <v>342</v>
      </c>
      <c r="E899" s="27">
        <f>SUM(E897:E898)</f>
        <v>5690.24834013436</v>
      </c>
      <c r="F899" s="27">
        <f aca="true" t="shared" si="327" ref="F899:K899">SUM(F897:F898)</f>
        <v>93.70067887831462</v>
      </c>
      <c r="G899" s="27">
        <f t="shared" si="327"/>
        <v>791.261237</v>
      </c>
      <c r="H899" s="27">
        <f t="shared" si="327"/>
        <v>5583.059487079293</v>
      </c>
      <c r="I899" s="27">
        <f t="shared" si="327"/>
        <v>12158.269743091969</v>
      </c>
      <c r="J899" s="27">
        <f t="shared" si="327"/>
        <v>655.0731910545146</v>
      </c>
      <c r="K899" s="27">
        <f t="shared" si="327"/>
        <v>11503.196552037454</v>
      </c>
    </row>
    <row r="900" spans="1:11" ht="15" customHeight="1">
      <c r="A900" s="28">
        <v>291</v>
      </c>
      <c r="B900" s="26"/>
      <c r="C900" s="26" t="s">
        <v>282</v>
      </c>
      <c r="D900" s="26" t="s">
        <v>332</v>
      </c>
      <c r="E900" s="27">
        <v>6964.681058369267</v>
      </c>
      <c r="F900" s="27">
        <v>40.73223471720972</v>
      </c>
      <c r="G900" s="27">
        <v>1160.2109934999996</v>
      </c>
      <c r="H900" s="27">
        <v>452.7469862477866</v>
      </c>
      <c r="I900" s="27">
        <v>8618.371272834263</v>
      </c>
      <c r="J900" s="27">
        <v>430.9185636417131</v>
      </c>
      <c r="K900" s="27">
        <v>8187.45270919255</v>
      </c>
    </row>
    <row r="901" spans="1:11" ht="15" customHeight="1">
      <c r="A901" s="28">
        <v>292</v>
      </c>
      <c r="B901" s="26"/>
      <c r="C901" s="26" t="s">
        <v>283</v>
      </c>
      <c r="D901" s="26" t="s">
        <v>333</v>
      </c>
      <c r="E901" s="27">
        <v>110.796816</v>
      </c>
      <c r="F901" s="27">
        <v>3.9854</v>
      </c>
      <c r="G901" s="27">
        <v>18.17244</v>
      </c>
      <c r="H901" s="27">
        <v>40.67919961995028</v>
      </c>
      <c r="I901" s="27">
        <v>173.63385561995028</v>
      </c>
      <c r="J901" s="27">
        <v>8.6816927809975</v>
      </c>
      <c r="K901" s="27">
        <v>164.95216283895277</v>
      </c>
    </row>
    <row r="902" spans="1:11" ht="15" customHeight="1">
      <c r="A902" s="28"/>
      <c r="B902" s="26"/>
      <c r="C902" s="26"/>
      <c r="D902" s="26" t="s">
        <v>332</v>
      </c>
      <c r="E902" s="27">
        <v>9404.136379138676</v>
      </c>
      <c r="F902" s="27">
        <v>33.43727823312233</v>
      </c>
      <c r="G902" s="27">
        <v>1538.7351940999997</v>
      </c>
      <c r="H902" s="27">
        <v>645.6723571138806</v>
      </c>
      <c r="I902" s="27">
        <v>11621.98120858568</v>
      </c>
      <c r="J902" s="27">
        <v>581.0990604292838</v>
      </c>
      <c r="K902" s="27">
        <v>11040.882148156395</v>
      </c>
    </row>
    <row r="903" spans="1:11" ht="15" customHeight="1">
      <c r="A903" s="28"/>
      <c r="B903" s="26"/>
      <c r="C903" s="26"/>
      <c r="D903" s="26" t="s">
        <v>342</v>
      </c>
      <c r="E903" s="27">
        <f>SUM(E901:E902)</f>
        <v>9514.933195138676</v>
      </c>
      <c r="F903" s="27">
        <f aca="true" t="shared" si="328" ref="F903:K903">SUM(F901:F902)</f>
        <v>37.422678233122326</v>
      </c>
      <c r="G903" s="27">
        <f t="shared" si="328"/>
        <v>1556.9076340999998</v>
      </c>
      <c r="H903" s="27">
        <f t="shared" si="328"/>
        <v>686.3515567338309</v>
      </c>
      <c r="I903" s="27">
        <f t="shared" si="328"/>
        <v>11795.61506420563</v>
      </c>
      <c r="J903" s="27">
        <f t="shared" si="328"/>
        <v>589.7807532102813</v>
      </c>
      <c r="K903" s="27">
        <f t="shared" si="328"/>
        <v>11205.834310995348</v>
      </c>
    </row>
    <row r="904" spans="1:11" ht="15" customHeight="1">
      <c r="A904" s="28">
        <v>293</v>
      </c>
      <c r="B904" s="26"/>
      <c r="C904" s="26" t="s">
        <v>284</v>
      </c>
      <c r="D904" s="26" t="s">
        <v>333</v>
      </c>
      <c r="E904" s="27">
        <v>2370.4114876000003</v>
      </c>
      <c r="F904" s="27">
        <v>16.81944292505827</v>
      </c>
      <c r="G904" s="27">
        <v>357.55588050000006</v>
      </c>
      <c r="H904" s="27">
        <v>2866.896650313807</v>
      </c>
      <c r="I904" s="27">
        <v>5611.6834613388655</v>
      </c>
      <c r="J904" s="27">
        <v>297.4878772601249</v>
      </c>
      <c r="K904" s="27">
        <v>5314.1955840787405</v>
      </c>
    </row>
    <row r="905" spans="1:11" ht="15" customHeight="1">
      <c r="A905" s="28"/>
      <c r="B905" s="26"/>
      <c r="C905" s="26"/>
      <c r="D905" s="26" t="s">
        <v>332</v>
      </c>
      <c r="E905" s="27">
        <v>7804.042391600001</v>
      </c>
      <c r="F905" s="27">
        <v>35.82924911164116</v>
      </c>
      <c r="G905" s="27">
        <v>1219.4267605</v>
      </c>
      <c r="H905" s="27">
        <v>564.3972139697064</v>
      </c>
      <c r="I905" s="27">
        <v>9623.695615181348</v>
      </c>
      <c r="J905" s="27">
        <v>542.5627757841513</v>
      </c>
      <c r="K905" s="27">
        <v>9081.132839397196</v>
      </c>
    </row>
    <row r="906" spans="1:11" ht="15" customHeight="1">
      <c r="A906" s="28"/>
      <c r="B906" s="26"/>
      <c r="C906" s="26"/>
      <c r="D906" s="26" t="s">
        <v>342</v>
      </c>
      <c r="E906" s="27">
        <f>SUM(E904:E905)</f>
        <v>10174.453879200002</v>
      </c>
      <c r="F906" s="27">
        <f aca="true" t="shared" si="329" ref="F906:K906">SUM(F904:F905)</f>
        <v>52.64869203669943</v>
      </c>
      <c r="G906" s="27">
        <f t="shared" si="329"/>
        <v>1576.982641</v>
      </c>
      <c r="H906" s="27">
        <f t="shared" si="329"/>
        <v>3431.2938642835134</v>
      </c>
      <c r="I906" s="27">
        <f t="shared" si="329"/>
        <v>15235.379076520214</v>
      </c>
      <c r="J906" s="27">
        <f t="shared" si="329"/>
        <v>840.0506530442763</v>
      </c>
      <c r="K906" s="27">
        <f t="shared" si="329"/>
        <v>14395.328423475938</v>
      </c>
    </row>
    <row r="907" spans="1:11" ht="15" customHeight="1">
      <c r="A907" s="28">
        <v>294</v>
      </c>
      <c r="B907" s="26"/>
      <c r="C907" s="26" t="s">
        <v>285</v>
      </c>
      <c r="D907" s="26" t="s">
        <v>333</v>
      </c>
      <c r="E907" s="27">
        <v>1253.2539032</v>
      </c>
      <c r="F907" s="27">
        <v>20.217343515030713</v>
      </c>
      <c r="G907" s="27">
        <v>191.08541400000004</v>
      </c>
      <c r="H907" s="27">
        <v>7855.577052836866</v>
      </c>
      <c r="I907" s="27">
        <v>9320.133713551897</v>
      </c>
      <c r="J907" s="27">
        <v>534.3375119009213</v>
      </c>
      <c r="K907" s="27">
        <v>8785.796201650975</v>
      </c>
    </row>
    <row r="908" spans="1:11" ht="15" customHeight="1">
      <c r="A908" s="28"/>
      <c r="B908" s="26"/>
      <c r="C908" s="26"/>
      <c r="D908" s="26" t="s">
        <v>332</v>
      </c>
      <c r="E908" s="27">
        <v>4270.534619323197</v>
      </c>
      <c r="F908" s="27">
        <v>106.01314650581126</v>
      </c>
      <c r="G908" s="27">
        <v>729.3689415999999</v>
      </c>
      <c r="H908" s="27">
        <v>769.2230302758397</v>
      </c>
      <c r="I908" s="27">
        <v>5875.139737704848</v>
      </c>
      <c r="J908" s="27">
        <v>307.92628199305693</v>
      </c>
      <c r="K908" s="27">
        <v>5567.213455711791</v>
      </c>
    </row>
    <row r="909" spans="1:11" ht="15" customHeight="1">
      <c r="A909" s="28"/>
      <c r="B909" s="26"/>
      <c r="C909" s="26"/>
      <c r="D909" s="26" t="s">
        <v>342</v>
      </c>
      <c r="E909" s="27">
        <f>SUM(E907:E908)</f>
        <v>5523.788522523197</v>
      </c>
      <c r="F909" s="27">
        <f aca="true" t="shared" si="330" ref="F909:K909">SUM(F907:F908)</f>
        <v>126.23049002084198</v>
      </c>
      <c r="G909" s="27">
        <f t="shared" si="330"/>
        <v>920.4543555999999</v>
      </c>
      <c r="H909" s="27">
        <f t="shared" si="330"/>
        <v>8624.800083112705</v>
      </c>
      <c r="I909" s="27">
        <f t="shared" si="330"/>
        <v>15195.273451256744</v>
      </c>
      <c r="J909" s="27">
        <f t="shared" si="330"/>
        <v>842.2637938939782</v>
      </c>
      <c r="K909" s="27">
        <f t="shared" si="330"/>
        <v>14353.009657362767</v>
      </c>
    </row>
    <row r="910" spans="1:11" ht="15" customHeight="1">
      <c r="A910" s="28">
        <v>295</v>
      </c>
      <c r="B910" s="26"/>
      <c r="C910" s="26" t="s">
        <v>286</v>
      </c>
      <c r="D910" s="26" t="s">
        <v>333</v>
      </c>
      <c r="E910" s="27">
        <v>49.87467472</v>
      </c>
      <c r="F910" s="27">
        <v>2.3015064497986844</v>
      </c>
      <c r="G910" s="27">
        <v>6.386159000000001</v>
      </c>
      <c r="H910" s="27">
        <v>103.61599280848466</v>
      </c>
      <c r="I910" s="27">
        <v>162.17833297828335</v>
      </c>
      <c r="J910" s="27">
        <v>13.155601045331677</v>
      </c>
      <c r="K910" s="27">
        <v>149.02273193295167</v>
      </c>
    </row>
    <row r="911" spans="1:11" ht="15" customHeight="1">
      <c r="A911" s="28"/>
      <c r="B911" s="26"/>
      <c r="C911" s="26"/>
      <c r="D911" s="26" t="s">
        <v>332</v>
      </c>
      <c r="E911" s="27">
        <v>4581.255511364216</v>
      </c>
      <c r="F911" s="27">
        <v>77.82287831000832</v>
      </c>
      <c r="G911" s="27">
        <v>676.4033314999999</v>
      </c>
      <c r="H911" s="27">
        <v>1078.263682179831</v>
      </c>
      <c r="I911" s="27">
        <v>6413.745403354054</v>
      </c>
      <c r="J911" s="27">
        <v>321.4954048696694</v>
      </c>
      <c r="K911" s="27">
        <v>6092.249998484385</v>
      </c>
    </row>
    <row r="912" spans="1:11" ht="15" customHeight="1">
      <c r="A912" s="28"/>
      <c r="B912" s="26"/>
      <c r="C912" s="26"/>
      <c r="D912" s="26" t="s">
        <v>342</v>
      </c>
      <c r="E912" s="27">
        <f>SUM(E910:E911)</f>
        <v>4631.130186084216</v>
      </c>
      <c r="F912" s="27">
        <f aca="true" t="shared" si="331" ref="F912:K912">SUM(F910:F911)</f>
        <v>80.124384759807</v>
      </c>
      <c r="G912" s="27">
        <f t="shared" si="331"/>
        <v>682.7894904999999</v>
      </c>
      <c r="H912" s="27">
        <f t="shared" si="331"/>
        <v>1181.8796749883156</v>
      </c>
      <c r="I912" s="27">
        <f t="shared" si="331"/>
        <v>6575.923736332337</v>
      </c>
      <c r="J912" s="27">
        <f t="shared" si="331"/>
        <v>334.65100591500106</v>
      </c>
      <c r="K912" s="27">
        <f t="shared" si="331"/>
        <v>6241.272730417337</v>
      </c>
    </row>
    <row r="913" spans="1:11" ht="15" customHeight="1">
      <c r="A913" s="28">
        <v>296</v>
      </c>
      <c r="B913" s="26"/>
      <c r="C913" s="26" t="s">
        <v>178</v>
      </c>
      <c r="D913" s="26" t="s">
        <v>333</v>
      </c>
      <c r="E913" s="27">
        <v>1552.174546</v>
      </c>
      <c r="F913" s="27">
        <v>9.168894035170604</v>
      </c>
      <c r="G913" s="27">
        <v>263.36193000000003</v>
      </c>
      <c r="H913" s="27">
        <v>13231.620850879252</v>
      </c>
      <c r="I913" s="27">
        <v>15056.326220914421</v>
      </c>
      <c r="J913" s="27">
        <v>752.81631104572</v>
      </c>
      <c r="K913" s="27">
        <v>14303.5099098687</v>
      </c>
    </row>
    <row r="914" spans="1:11" ht="15" customHeight="1">
      <c r="A914" s="28"/>
      <c r="B914" s="26"/>
      <c r="C914" s="26"/>
      <c r="D914" s="26" t="s">
        <v>332</v>
      </c>
      <c r="E914" s="27">
        <v>1754.579603441783</v>
      </c>
      <c r="F914" s="27">
        <v>17.00554721147365</v>
      </c>
      <c r="G914" s="27">
        <v>283.2427</v>
      </c>
      <c r="H914" s="27">
        <v>446.1408740924789</v>
      </c>
      <c r="I914" s="27">
        <v>2500.968724745736</v>
      </c>
      <c r="J914" s="27">
        <v>128.2203649425057</v>
      </c>
      <c r="K914" s="27">
        <v>2372.7483598032304</v>
      </c>
    </row>
    <row r="915" spans="1:11" ht="15" customHeight="1">
      <c r="A915" s="28"/>
      <c r="B915" s="26"/>
      <c r="C915" s="26"/>
      <c r="D915" s="26" t="s">
        <v>342</v>
      </c>
      <c r="E915" s="27">
        <f>SUM(E913:E914)</f>
        <v>3306.754149441783</v>
      </c>
      <c r="F915" s="27">
        <f aca="true" t="shared" si="332" ref="F915:K915">SUM(F913:F914)</f>
        <v>26.174441246644257</v>
      </c>
      <c r="G915" s="27">
        <f t="shared" si="332"/>
        <v>546.60463</v>
      </c>
      <c r="H915" s="27">
        <f t="shared" si="332"/>
        <v>13677.76172497173</v>
      </c>
      <c r="I915" s="27">
        <f t="shared" si="332"/>
        <v>17557.294945660156</v>
      </c>
      <c r="J915" s="27">
        <f t="shared" si="332"/>
        <v>881.0366759882257</v>
      </c>
      <c r="K915" s="27">
        <f t="shared" si="332"/>
        <v>16676.258269671933</v>
      </c>
    </row>
    <row r="916" spans="1:11" ht="15" customHeight="1">
      <c r="A916" s="28"/>
      <c r="B916" s="26"/>
      <c r="C916" s="40" t="s">
        <v>379</v>
      </c>
      <c r="D916" s="40" t="s">
        <v>333</v>
      </c>
      <c r="E916" s="41">
        <f>E894+E897+E901+E904+E907+E910+E913</f>
        <v>8183.567920320002</v>
      </c>
      <c r="F916" s="41">
        <f aca="true" t="shared" si="333" ref="F916:K916">F894+F897+F901+F904+F907+F910+F913</f>
        <v>87.816696</v>
      </c>
      <c r="G916" s="41">
        <f t="shared" si="333"/>
        <v>1263.3521355000003</v>
      </c>
      <c r="H916" s="41">
        <f t="shared" si="333"/>
        <v>30681.82949866194</v>
      </c>
      <c r="I916" s="41">
        <f t="shared" si="333"/>
        <v>40216.56625048194</v>
      </c>
      <c r="J916" s="41">
        <f t="shared" si="333"/>
        <v>2195.090262757207</v>
      </c>
      <c r="K916" s="41">
        <f t="shared" si="333"/>
        <v>38021.475987724734</v>
      </c>
    </row>
    <row r="917" spans="1:11" ht="15" customHeight="1">
      <c r="A917" s="28"/>
      <c r="B917" s="26"/>
      <c r="C917" s="40"/>
      <c r="D917" s="40" t="s">
        <v>332</v>
      </c>
      <c r="E917" s="41">
        <f>E895+E898+E900+E902+E905+E908+E911+E914</f>
        <v>46048.69513721789</v>
      </c>
      <c r="F917" s="41">
        <f aca="true" t="shared" si="334" ref="F917:K917">F895+F898+F900+F902+F905+F908+F911+F914</f>
        <v>459.43542800000006</v>
      </c>
      <c r="G917" s="41">
        <f t="shared" si="334"/>
        <v>7412.433930199998</v>
      </c>
      <c r="H917" s="41">
        <f t="shared" si="334"/>
        <v>5543.152422800001</v>
      </c>
      <c r="I917" s="41">
        <f t="shared" si="334"/>
        <v>59463.7169182179</v>
      </c>
      <c r="J917" s="41">
        <f t="shared" si="334"/>
        <v>3099.8729033508944</v>
      </c>
      <c r="K917" s="41">
        <f t="shared" si="334"/>
        <v>56363.84401486699</v>
      </c>
    </row>
    <row r="918" spans="1:11" ht="15" customHeight="1">
      <c r="A918" s="28"/>
      <c r="B918" s="26"/>
      <c r="C918" s="40"/>
      <c r="D918" s="40" t="s">
        <v>342</v>
      </c>
      <c r="E918" s="41">
        <f aca="true" t="shared" si="335" ref="E918:K918">SUM(E916:E917)</f>
        <v>54232.263057537886</v>
      </c>
      <c r="F918" s="41">
        <f t="shared" si="335"/>
        <v>547.2521240000001</v>
      </c>
      <c r="G918" s="41">
        <f t="shared" si="335"/>
        <v>8675.786065699998</v>
      </c>
      <c r="H918" s="41">
        <f t="shared" si="335"/>
        <v>36224.98192146194</v>
      </c>
      <c r="I918" s="41">
        <f t="shared" si="335"/>
        <v>99680.28316869984</v>
      </c>
      <c r="J918" s="41">
        <f t="shared" si="335"/>
        <v>5294.963166108101</v>
      </c>
      <c r="K918" s="41">
        <f t="shared" si="335"/>
        <v>94385.32000259173</v>
      </c>
    </row>
    <row r="919" spans="1:11" ht="15" customHeight="1">
      <c r="A919" s="28"/>
      <c r="B919" s="26"/>
      <c r="C919" s="26"/>
      <c r="D919" s="26"/>
      <c r="E919" s="27"/>
      <c r="F919" s="27"/>
      <c r="G919" s="27"/>
      <c r="H919" s="27"/>
      <c r="I919" s="27"/>
      <c r="J919" s="27"/>
      <c r="K919" s="27"/>
    </row>
    <row r="920" spans="1:11" ht="15" customHeight="1">
      <c r="A920" s="28">
        <v>297</v>
      </c>
      <c r="B920" s="26" t="s">
        <v>287</v>
      </c>
      <c r="C920" s="26" t="s">
        <v>287</v>
      </c>
      <c r="D920" s="26" t="s">
        <v>332</v>
      </c>
      <c r="E920" s="27">
        <v>14558.737568217777</v>
      </c>
      <c r="F920" s="27">
        <v>124.29929999999999</v>
      </c>
      <c r="G920" s="27">
        <v>0</v>
      </c>
      <c r="H920" s="27">
        <v>195.0398625</v>
      </c>
      <c r="I920" s="27">
        <v>14878.076730717778</v>
      </c>
      <c r="J920" s="27">
        <v>743.903836535889</v>
      </c>
      <c r="K920" s="27">
        <v>14134.17289418189</v>
      </c>
    </row>
    <row r="921" spans="1:11" ht="15" customHeight="1">
      <c r="A921" s="28">
        <v>298</v>
      </c>
      <c r="B921" s="26"/>
      <c r="C921" s="26" t="s">
        <v>288</v>
      </c>
      <c r="D921" s="26" t="s">
        <v>333</v>
      </c>
      <c r="E921" s="27">
        <v>3676.7385974468298</v>
      </c>
      <c r="F921" s="27">
        <v>1491.5291588217583</v>
      </c>
      <c r="G921" s="27">
        <v>0</v>
      </c>
      <c r="H921" s="27">
        <v>90.44546882540652</v>
      </c>
      <c r="I921" s="27">
        <v>5258.713225093994</v>
      </c>
      <c r="J921" s="27">
        <v>262.9356612546993</v>
      </c>
      <c r="K921" s="27">
        <v>4995.777563839295</v>
      </c>
    </row>
    <row r="922" spans="1:11" ht="15" customHeight="1">
      <c r="A922" s="28"/>
      <c r="B922" s="26"/>
      <c r="C922" s="26"/>
      <c r="D922" s="26" t="s">
        <v>332</v>
      </c>
      <c r="E922" s="27">
        <v>3371.1218714920697</v>
      </c>
      <c r="F922" s="27">
        <v>119.30068</v>
      </c>
      <c r="G922" s="27">
        <v>0</v>
      </c>
      <c r="H922" s="27">
        <v>109.353643</v>
      </c>
      <c r="I922" s="27">
        <v>3599.7761944920694</v>
      </c>
      <c r="J922" s="27">
        <v>179.98880972460353</v>
      </c>
      <c r="K922" s="27">
        <v>3419.787384767466</v>
      </c>
    </row>
    <row r="923" spans="1:11" ht="15" customHeight="1">
      <c r="A923" s="28"/>
      <c r="B923" s="26"/>
      <c r="C923" s="26"/>
      <c r="D923" s="26" t="s">
        <v>342</v>
      </c>
      <c r="E923" s="27">
        <f>SUM(E921:E922)</f>
        <v>7047.860468938899</v>
      </c>
      <c r="F923" s="27">
        <f aca="true" t="shared" si="336" ref="F923:K923">SUM(F921:F922)</f>
        <v>1610.8298388217584</v>
      </c>
      <c r="G923" s="27">
        <f t="shared" si="336"/>
        <v>0</v>
      </c>
      <c r="H923" s="27">
        <f t="shared" si="336"/>
        <v>199.79911182540653</v>
      </c>
      <c r="I923" s="27">
        <f t="shared" si="336"/>
        <v>8858.489419586063</v>
      </c>
      <c r="J923" s="27">
        <f t="shared" si="336"/>
        <v>442.92447097930284</v>
      </c>
      <c r="K923" s="27">
        <f t="shared" si="336"/>
        <v>8415.564948606761</v>
      </c>
    </row>
    <row r="924" spans="1:11" ht="15" customHeight="1">
      <c r="A924" s="28">
        <v>299</v>
      </c>
      <c r="B924" s="26"/>
      <c r="C924" s="26" t="s">
        <v>289</v>
      </c>
      <c r="D924" s="26" t="s">
        <v>333</v>
      </c>
      <c r="E924" s="27">
        <v>98.64512000000002</v>
      </c>
      <c r="F924" s="27">
        <v>51.803152946866014</v>
      </c>
      <c r="G924" s="27">
        <v>0</v>
      </c>
      <c r="H924" s="27">
        <v>2.115</v>
      </c>
      <c r="I924" s="27">
        <v>152.56327294686605</v>
      </c>
      <c r="J924" s="27">
        <v>7.6281636473433</v>
      </c>
      <c r="K924" s="27">
        <v>144.93510929952276</v>
      </c>
    </row>
    <row r="925" spans="1:11" ht="15" customHeight="1">
      <c r="A925" s="28"/>
      <c r="B925" s="26"/>
      <c r="C925" s="26"/>
      <c r="D925" s="26" t="s">
        <v>332</v>
      </c>
      <c r="E925" s="27">
        <v>10493.10224</v>
      </c>
      <c r="F925" s="27">
        <v>95.011284</v>
      </c>
      <c r="G925" s="27">
        <v>0</v>
      </c>
      <c r="H925" s="27">
        <v>139.061628</v>
      </c>
      <c r="I925" s="27">
        <v>10727.175152</v>
      </c>
      <c r="J925" s="27">
        <v>536.3587576</v>
      </c>
      <c r="K925" s="27">
        <v>10190.8163944</v>
      </c>
    </row>
    <row r="926" spans="1:11" ht="15" customHeight="1">
      <c r="A926" s="28"/>
      <c r="B926" s="26"/>
      <c r="C926" s="26"/>
      <c r="D926" s="26" t="s">
        <v>342</v>
      </c>
      <c r="E926" s="27">
        <f>SUM(E924:E925)</f>
        <v>10591.74736</v>
      </c>
      <c r="F926" s="27">
        <f aca="true" t="shared" si="337" ref="F926:K926">SUM(F924:F925)</f>
        <v>146.814436946866</v>
      </c>
      <c r="G926" s="27">
        <f t="shared" si="337"/>
        <v>0</v>
      </c>
      <c r="H926" s="27">
        <f t="shared" si="337"/>
        <v>141.17662800000002</v>
      </c>
      <c r="I926" s="27">
        <f t="shared" si="337"/>
        <v>10879.738424946865</v>
      </c>
      <c r="J926" s="27">
        <f t="shared" si="337"/>
        <v>543.9869212473433</v>
      </c>
      <c r="K926" s="27">
        <f t="shared" si="337"/>
        <v>10335.751503699523</v>
      </c>
    </row>
    <row r="927" spans="1:11" ht="15" customHeight="1">
      <c r="A927" s="28">
        <v>300</v>
      </c>
      <c r="B927" s="26"/>
      <c r="C927" s="26" t="s">
        <v>290</v>
      </c>
      <c r="D927" s="26" t="s">
        <v>333</v>
      </c>
      <c r="E927" s="27">
        <v>509.41285012847624</v>
      </c>
      <c r="F927" s="27">
        <v>395.0740018060057</v>
      </c>
      <c r="G927" s="27">
        <v>0</v>
      </c>
      <c r="H927" s="27">
        <v>723.5267049665157</v>
      </c>
      <c r="I927" s="27">
        <v>1628.0135569009976</v>
      </c>
      <c r="J927" s="27">
        <v>81.4006778450499</v>
      </c>
      <c r="K927" s="27">
        <v>1546.6128790559478</v>
      </c>
    </row>
    <row r="928" spans="1:11" ht="15" customHeight="1">
      <c r="A928" s="28"/>
      <c r="B928" s="26"/>
      <c r="C928" s="26"/>
      <c r="D928" s="26" t="s">
        <v>332</v>
      </c>
      <c r="E928" s="27">
        <v>7995.7206</v>
      </c>
      <c r="F928" s="27">
        <v>157.167892</v>
      </c>
      <c r="G928" s="27">
        <v>0</v>
      </c>
      <c r="H928" s="27">
        <v>323.532562</v>
      </c>
      <c r="I928" s="27">
        <v>8476.421054</v>
      </c>
      <c r="J928" s="27">
        <v>423.82105270000005</v>
      </c>
      <c r="K928" s="27">
        <v>8052.6000013</v>
      </c>
    </row>
    <row r="929" spans="1:11" ht="15" customHeight="1">
      <c r="A929" s="28"/>
      <c r="B929" s="26"/>
      <c r="C929" s="26"/>
      <c r="D929" s="26" t="s">
        <v>342</v>
      </c>
      <c r="E929" s="27">
        <f>SUM(E927:E928)</f>
        <v>8505.133450128476</v>
      </c>
      <c r="F929" s="27">
        <f aca="true" t="shared" si="338" ref="F929:K929">SUM(F927:F928)</f>
        <v>552.2418938060057</v>
      </c>
      <c r="G929" s="27">
        <f t="shared" si="338"/>
        <v>0</v>
      </c>
      <c r="H929" s="27">
        <f t="shared" si="338"/>
        <v>1047.0592669665157</v>
      </c>
      <c r="I929" s="27">
        <f t="shared" si="338"/>
        <v>10104.434610900998</v>
      </c>
      <c r="J929" s="27">
        <f t="shared" si="338"/>
        <v>505.2217305450499</v>
      </c>
      <c r="K929" s="27">
        <f t="shared" si="338"/>
        <v>9599.212880355948</v>
      </c>
    </row>
    <row r="930" spans="1:11" ht="15" customHeight="1">
      <c r="A930" s="28">
        <v>301</v>
      </c>
      <c r="B930" s="26"/>
      <c r="C930" s="26" t="s">
        <v>291</v>
      </c>
      <c r="D930" s="26" t="s">
        <v>332</v>
      </c>
      <c r="E930" s="27">
        <v>8058.933719999999</v>
      </c>
      <c r="F930" s="27">
        <v>67.3297</v>
      </c>
      <c r="G930" s="27">
        <v>0</v>
      </c>
      <c r="H930" s="27">
        <v>167.9096875</v>
      </c>
      <c r="I930" s="27">
        <v>8294.173107499999</v>
      </c>
      <c r="J930" s="27">
        <v>414.708655375</v>
      </c>
      <c r="K930" s="27">
        <v>7879.464452124999</v>
      </c>
    </row>
    <row r="931" spans="1:11" ht="15" customHeight="1">
      <c r="A931" s="28">
        <v>302</v>
      </c>
      <c r="B931" s="26"/>
      <c r="C931" s="26" t="s">
        <v>292</v>
      </c>
      <c r="D931" s="26" t="s">
        <v>332</v>
      </c>
      <c r="E931" s="27">
        <v>4623.819552000001</v>
      </c>
      <c r="F931" s="27">
        <v>163.4632</v>
      </c>
      <c r="G931" s="27">
        <v>0</v>
      </c>
      <c r="H931" s="27">
        <v>296.276842</v>
      </c>
      <c r="I931" s="27">
        <v>5083.559594000001</v>
      </c>
      <c r="J931" s="27">
        <v>254.1779797</v>
      </c>
      <c r="K931" s="27">
        <v>4829.381614300001</v>
      </c>
    </row>
    <row r="932" spans="1:11" ht="15" customHeight="1">
      <c r="A932" s="28">
        <v>303</v>
      </c>
      <c r="B932" s="26"/>
      <c r="C932" s="26" t="s">
        <v>293</v>
      </c>
      <c r="D932" s="26" t="s">
        <v>332</v>
      </c>
      <c r="E932" s="27">
        <v>4565.097292800001</v>
      </c>
      <c r="F932" s="27">
        <v>158.7810944</v>
      </c>
      <c r="G932" s="27">
        <v>0</v>
      </c>
      <c r="H932" s="27">
        <v>218.86142</v>
      </c>
      <c r="I932" s="27">
        <v>4942.739807200001</v>
      </c>
      <c r="J932" s="27">
        <v>247.13699035999997</v>
      </c>
      <c r="K932" s="27">
        <v>4695.602816840002</v>
      </c>
    </row>
    <row r="933" spans="1:11" ht="15" customHeight="1">
      <c r="A933" s="28">
        <v>304</v>
      </c>
      <c r="B933" s="26"/>
      <c r="C933" s="26" t="s">
        <v>294</v>
      </c>
      <c r="D933" s="26" t="s">
        <v>333</v>
      </c>
      <c r="E933" s="27">
        <v>811.6427080959719</v>
      </c>
      <c r="F933" s="27">
        <v>668.7819387685674</v>
      </c>
      <c r="G933" s="27">
        <v>0</v>
      </c>
      <c r="H933" s="27">
        <v>54.98474999999999</v>
      </c>
      <c r="I933" s="27">
        <v>1535.4093968645393</v>
      </c>
      <c r="J933" s="27">
        <v>76.77046984322695</v>
      </c>
      <c r="K933" s="27">
        <v>1458.6389270213124</v>
      </c>
    </row>
    <row r="934" spans="1:11" ht="15" customHeight="1">
      <c r="A934" s="28"/>
      <c r="B934" s="26"/>
      <c r="C934" s="26"/>
      <c r="D934" s="26" t="s">
        <v>332</v>
      </c>
      <c r="E934" s="27">
        <v>8023.583640124298</v>
      </c>
      <c r="F934" s="27">
        <v>268.6932416</v>
      </c>
      <c r="G934" s="27">
        <v>0</v>
      </c>
      <c r="H934" s="27">
        <v>159.2956178</v>
      </c>
      <c r="I934" s="27">
        <v>8451.572499524298</v>
      </c>
      <c r="J934" s="27">
        <v>422.5786249762148</v>
      </c>
      <c r="K934" s="27">
        <v>8028.993874548083</v>
      </c>
    </row>
    <row r="935" spans="1:11" ht="15" customHeight="1">
      <c r="A935" s="28"/>
      <c r="B935" s="26"/>
      <c r="C935" s="26"/>
      <c r="D935" s="26" t="s">
        <v>342</v>
      </c>
      <c r="E935" s="27">
        <f>SUM(E933:E934)</f>
        <v>8835.226348220269</v>
      </c>
      <c r="F935" s="27">
        <f aca="true" t="shared" si="339" ref="F935:K935">SUM(F933:F934)</f>
        <v>937.4751803685674</v>
      </c>
      <c r="G935" s="27">
        <f t="shared" si="339"/>
        <v>0</v>
      </c>
      <c r="H935" s="27">
        <f t="shared" si="339"/>
        <v>214.2803678</v>
      </c>
      <c r="I935" s="27">
        <f t="shared" si="339"/>
        <v>9986.981896388837</v>
      </c>
      <c r="J935" s="27">
        <f t="shared" si="339"/>
        <v>499.3490948194418</v>
      </c>
      <c r="K935" s="27">
        <f t="shared" si="339"/>
        <v>9487.632801569396</v>
      </c>
    </row>
    <row r="936" spans="1:11" ht="15" customHeight="1">
      <c r="A936" s="28">
        <v>305</v>
      </c>
      <c r="B936" s="26"/>
      <c r="C936" s="26" t="s">
        <v>295</v>
      </c>
      <c r="D936" s="26" t="s">
        <v>333</v>
      </c>
      <c r="E936" s="27">
        <v>776.6723328</v>
      </c>
      <c r="F936" s="27">
        <v>578.6009971447679</v>
      </c>
      <c r="G936" s="27">
        <v>0</v>
      </c>
      <c r="H936" s="27">
        <v>37.919624999999996</v>
      </c>
      <c r="I936" s="27">
        <v>1393.192954944768</v>
      </c>
      <c r="J936" s="27">
        <v>69.6596477472384</v>
      </c>
      <c r="K936" s="27">
        <v>1323.5333071975297</v>
      </c>
    </row>
    <row r="937" spans="1:11" ht="15" customHeight="1">
      <c r="A937" s="28"/>
      <c r="B937" s="26"/>
      <c r="C937" s="26"/>
      <c r="D937" s="26" t="s">
        <v>332</v>
      </c>
      <c r="E937" s="27">
        <v>5399.931163470955</v>
      </c>
      <c r="F937" s="27">
        <v>161.25724</v>
      </c>
      <c r="G937" s="27">
        <v>0</v>
      </c>
      <c r="H937" s="27">
        <v>146.25021519999999</v>
      </c>
      <c r="I937" s="27">
        <v>5707.438618670954</v>
      </c>
      <c r="J937" s="27">
        <v>285.37193093354773</v>
      </c>
      <c r="K937" s="27">
        <v>5422.066687737407</v>
      </c>
    </row>
    <row r="938" spans="1:11" ht="15" customHeight="1">
      <c r="A938" s="28"/>
      <c r="B938" s="26"/>
      <c r="C938" s="26"/>
      <c r="D938" s="26" t="s">
        <v>342</v>
      </c>
      <c r="E938" s="27">
        <f>SUM(E936:E937)</f>
        <v>6176.603496270955</v>
      </c>
      <c r="F938" s="27">
        <f aca="true" t="shared" si="340" ref="F938:K938">SUM(F936:F937)</f>
        <v>739.8582371447679</v>
      </c>
      <c r="G938" s="27">
        <f t="shared" si="340"/>
        <v>0</v>
      </c>
      <c r="H938" s="27">
        <f t="shared" si="340"/>
        <v>184.16984019999998</v>
      </c>
      <c r="I938" s="27">
        <f t="shared" si="340"/>
        <v>7100.631573615722</v>
      </c>
      <c r="J938" s="27">
        <f t="shared" si="340"/>
        <v>355.03157868078614</v>
      </c>
      <c r="K938" s="27">
        <f t="shared" si="340"/>
        <v>6745.599994934937</v>
      </c>
    </row>
    <row r="939" spans="1:11" ht="15" customHeight="1">
      <c r="A939" s="28">
        <v>306</v>
      </c>
      <c r="B939" s="26"/>
      <c r="C939" s="26" t="s">
        <v>296</v>
      </c>
      <c r="D939" s="26" t="s">
        <v>333</v>
      </c>
      <c r="E939" s="27">
        <v>678.30732</v>
      </c>
      <c r="F939" s="27">
        <v>220.89519579375124</v>
      </c>
      <c r="G939" s="27">
        <v>0</v>
      </c>
      <c r="H939" s="27">
        <v>428.3598509328159</v>
      </c>
      <c r="I939" s="27">
        <v>1327.5623667265672</v>
      </c>
      <c r="J939" s="27">
        <v>66.37811833632836</v>
      </c>
      <c r="K939" s="27">
        <v>1261.184248390239</v>
      </c>
    </row>
    <row r="940" spans="1:11" ht="15" customHeight="1">
      <c r="A940" s="28"/>
      <c r="B940" s="26"/>
      <c r="C940" s="26"/>
      <c r="D940" s="26" t="s">
        <v>332</v>
      </c>
      <c r="E940" s="27">
        <v>10798.167858553956</v>
      </c>
      <c r="F940" s="27">
        <v>108.97200000000001</v>
      </c>
      <c r="G940" s="27">
        <v>0</v>
      </c>
      <c r="H940" s="27">
        <v>218.0897625</v>
      </c>
      <c r="I940" s="27">
        <v>11125.229621053955</v>
      </c>
      <c r="J940" s="27">
        <v>556.2614810526981</v>
      </c>
      <c r="K940" s="27">
        <v>10568.968140001258</v>
      </c>
    </row>
    <row r="941" spans="1:11" ht="15" customHeight="1">
      <c r="A941" s="28"/>
      <c r="B941" s="26"/>
      <c r="C941" s="26"/>
      <c r="D941" s="26" t="s">
        <v>342</v>
      </c>
      <c r="E941" s="27">
        <f>SUM(E939:E940)</f>
        <v>11476.475178553956</v>
      </c>
      <c r="F941" s="27">
        <f aca="true" t="shared" si="341" ref="F941:K941">SUM(F939:F940)</f>
        <v>329.86719579375125</v>
      </c>
      <c r="G941" s="27">
        <f t="shared" si="341"/>
        <v>0</v>
      </c>
      <c r="H941" s="27">
        <f t="shared" si="341"/>
        <v>646.4496134328159</v>
      </c>
      <c r="I941" s="27">
        <f t="shared" si="341"/>
        <v>12452.791987780522</v>
      </c>
      <c r="J941" s="27">
        <f t="shared" si="341"/>
        <v>622.6395993890264</v>
      </c>
      <c r="K941" s="27">
        <f t="shared" si="341"/>
        <v>11830.152388391496</v>
      </c>
    </row>
    <row r="942" spans="1:11" ht="15" customHeight="1">
      <c r="A942" s="28"/>
      <c r="B942" s="26"/>
      <c r="C942" s="40" t="s">
        <v>379</v>
      </c>
      <c r="D942" s="40" t="s">
        <v>333</v>
      </c>
      <c r="E942" s="41">
        <f>E921+E924+E927+E933+E936+E939</f>
        <v>6551.4189284712775</v>
      </c>
      <c r="F942" s="41">
        <f aca="true" t="shared" si="342" ref="F942:K942">F921+F924+F927+F933+F936+F939</f>
        <v>3406.6844452817168</v>
      </c>
      <c r="G942" s="41">
        <f t="shared" si="342"/>
        <v>0</v>
      </c>
      <c r="H942" s="41">
        <f t="shared" si="342"/>
        <v>1337.351399724738</v>
      </c>
      <c r="I942" s="41">
        <f t="shared" si="342"/>
        <v>11295.454773477733</v>
      </c>
      <c r="J942" s="41">
        <f t="shared" si="342"/>
        <v>564.7727386738862</v>
      </c>
      <c r="K942" s="41">
        <f t="shared" si="342"/>
        <v>10730.682034803845</v>
      </c>
    </row>
    <row r="943" spans="1:11" ht="15" customHeight="1">
      <c r="A943" s="28"/>
      <c r="B943" s="26"/>
      <c r="C943" s="40"/>
      <c r="D943" s="40" t="s">
        <v>332</v>
      </c>
      <c r="E943" s="41">
        <f>E920+E922+E925+E928+E930+E931+E932+E934+E937+E940</f>
        <v>77888.21550665906</v>
      </c>
      <c r="F943" s="41">
        <f aca="true" t="shared" si="343" ref="F943:K943">F920+F922+F925+F928+F930+F931+F932+F934+F937+F940</f>
        <v>1424.275632</v>
      </c>
      <c r="G943" s="41">
        <f t="shared" si="343"/>
        <v>0</v>
      </c>
      <c r="H943" s="41">
        <f t="shared" si="343"/>
        <v>1973.6712404999998</v>
      </c>
      <c r="I943" s="41">
        <f t="shared" si="343"/>
        <v>81286.16237915905</v>
      </c>
      <c r="J943" s="41">
        <f t="shared" si="343"/>
        <v>4064.308118957953</v>
      </c>
      <c r="K943" s="41">
        <f t="shared" si="343"/>
        <v>77221.85426020111</v>
      </c>
    </row>
    <row r="944" spans="1:11" ht="15" customHeight="1">
      <c r="A944" s="28"/>
      <c r="B944" s="26"/>
      <c r="C944" s="40"/>
      <c r="D944" s="40" t="s">
        <v>342</v>
      </c>
      <c r="E944" s="41">
        <f aca="true" t="shared" si="344" ref="E944:K944">SUM(E942:E943)</f>
        <v>84439.63443513034</v>
      </c>
      <c r="F944" s="41">
        <f t="shared" si="344"/>
        <v>4830.960077281717</v>
      </c>
      <c r="G944" s="41">
        <f t="shared" si="344"/>
        <v>0</v>
      </c>
      <c r="H944" s="41">
        <f t="shared" si="344"/>
        <v>3311.022640224738</v>
      </c>
      <c r="I944" s="41">
        <f t="shared" si="344"/>
        <v>92581.61715263678</v>
      </c>
      <c r="J944" s="41">
        <f t="shared" si="344"/>
        <v>4629.0808576318395</v>
      </c>
      <c r="K944" s="41">
        <f t="shared" si="344"/>
        <v>87952.53629500496</v>
      </c>
    </row>
    <row r="945" spans="1:11" ht="15" customHeight="1">
      <c r="A945" s="28"/>
      <c r="B945" s="26"/>
      <c r="C945" s="26"/>
      <c r="D945" s="26"/>
      <c r="E945" s="27"/>
      <c r="F945" s="27"/>
      <c r="G945" s="27"/>
      <c r="H945" s="27"/>
      <c r="I945" s="27"/>
      <c r="J945" s="27"/>
      <c r="K945" s="27"/>
    </row>
    <row r="946" spans="1:11" ht="15" customHeight="1">
      <c r="A946" s="28">
        <v>307</v>
      </c>
      <c r="B946" s="26" t="s">
        <v>297</v>
      </c>
      <c r="C946" s="26" t="s">
        <v>297</v>
      </c>
      <c r="D946" s="26" t="s">
        <v>332</v>
      </c>
      <c r="E946" s="27">
        <v>5071.794047577359</v>
      </c>
      <c r="F946" s="27">
        <v>38.952866695936784</v>
      </c>
      <c r="G946" s="27">
        <v>0</v>
      </c>
      <c r="H946" s="27">
        <v>361.47435533269805</v>
      </c>
      <c r="I946" s="27">
        <v>5472.221269605994</v>
      </c>
      <c r="J946" s="27">
        <v>273.6110634802998</v>
      </c>
      <c r="K946" s="27">
        <v>5198.610206125694</v>
      </c>
    </row>
    <row r="947" spans="1:11" ht="15" customHeight="1">
      <c r="A947" s="28">
        <v>308</v>
      </c>
      <c r="B947" s="26"/>
      <c r="C947" s="26" t="s">
        <v>298</v>
      </c>
      <c r="D947" s="26" t="s">
        <v>333</v>
      </c>
      <c r="E947" s="27">
        <v>277.169064</v>
      </c>
      <c r="F947" s="27">
        <v>4038.4471476869285</v>
      </c>
      <c r="G947" s="27">
        <v>0</v>
      </c>
      <c r="H947" s="27">
        <v>5963.441478565078</v>
      </c>
      <c r="I947" s="27">
        <v>10279.057690252006</v>
      </c>
      <c r="J947" s="27">
        <v>1027.9057690251998</v>
      </c>
      <c r="K947" s="27">
        <v>9251.151921226807</v>
      </c>
    </row>
    <row r="948" spans="1:11" ht="15" customHeight="1">
      <c r="A948" s="28"/>
      <c r="B948" s="26"/>
      <c r="C948" s="26"/>
      <c r="D948" s="26" t="s">
        <v>332</v>
      </c>
      <c r="E948" s="27">
        <v>5180.6547905034395</v>
      </c>
      <c r="F948" s="27">
        <v>39.8901107782647</v>
      </c>
      <c r="G948" s="27">
        <v>0</v>
      </c>
      <c r="H948" s="27">
        <v>433.8972743442912</v>
      </c>
      <c r="I948" s="27">
        <v>5654.442175625995</v>
      </c>
      <c r="J948" s="27">
        <v>282.7221087812995</v>
      </c>
      <c r="K948" s="27">
        <v>5371.720066844696</v>
      </c>
    </row>
    <row r="949" spans="1:11" ht="15" customHeight="1">
      <c r="A949" s="28"/>
      <c r="B949" s="26"/>
      <c r="C949" s="26"/>
      <c r="D949" s="26" t="s">
        <v>342</v>
      </c>
      <c r="E949" s="27">
        <f>SUM(E947:E948)</f>
        <v>5457.823854503439</v>
      </c>
      <c r="F949" s="27">
        <f aca="true" t="shared" si="345" ref="F949:K949">SUM(F947:F948)</f>
        <v>4078.3372584651934</v>
      </c>
      <c r="G949" s="27">
        <f t="shared" si="345"/>
        <v>0</v>
      </c>
      <c r="H949" s="27">
        <f t="shared" si="345"/>
        <v>6397.338752909369</v>
      </c>
      <c r="I949" s="27">
        <f t="shared" si="345"/>
        <v>15933.499865878002</v>
      </c>
      <c r="J949" s="27">
        <f t="shared" si="345"/>
        <v>1310.6278778064993</v>
      </c>
      <c r="K949" s="27">
        <f t="shared" si="345"/>
        <v>14622.871988071503</v>
      </c>
    </row>
    <row r="950" spans="1:11" ht="15" customHeight="1">
      <c r="A950" s="28">
        <v>309</v>
      </c>
      <c r="B950" s="26"/>
      <c r="C950" s="26" t="s">
        <v>299</v>
      </c>
      <c r="D950" s="26" t="s">
        <v>333</v>
      </c>
      <c r="E950" s="27">
        <v>815.5776</v>
      </c>
      <c r="F950" s="27">
        <v>2072.54335202527</v>
      </c>
      <c r="G950" s="27">
        <v>0</v>
      </c>
      <c r="H950" s="27">
        <v>1100.5762403013446</v>
      </c>
      <c r="I950" s="27">
        <v>3988.6971923266146</v>
      </c>
      <c r="J950" s="27">
        <v>398.8697192326613</v>
      </c>
      <c r="K950" s="27">
        <v>3589.8274730939534</v>
      </c>
    </row>
    <row r="951" spans="1:11" ht="15" customHeight="1">
      <c r="A951" s="28"/>
      <c r="B951" s="26"/>
      <c r="C951" s="26"/>
      <c r="D951" s="26" t="s">
        <v>332</v>
      </c>
      <c r="E951" s="27">
        <v>10836.529405858135</v>
      </c>
      <c r="F951" s="27">
        <v>15.894295488032096</v>
      </c>
      <c r="G951" s="27">
        <v>0</v>
      </c>
      <c r="H951" s="27">
        <v>295.24196054600776</v>
      </c>
      <c r="I951" s="27">
        <v>11147.665661892173</v>
      </c>
      <c r="J951" s="27">
        <v>557.3832830946088</v>
      </c>
      <c r="K951" s="27">
        <v>10590.282378797565</v>
      </c>
    </row>
    <row r="952" spans="1:11" ht="15" customHeight="1">
      <c r="A952" s="28"/>
      <c r="B952" s="26"/>
      <c r="C952" s="26"/>
      <c r="D952" s="26" t="s">
        <v>342</v>
      </c>
      <c r="E952" s="27">
        <f>SUM(E950:E951)</f>
        <v>11652.107005858135</v>
      </c>
      <c r="F952" s="27">
        <f aca="true" t="shared" si="346" ref="F952:K952">SUM(F950:F951)</f>
        <v>2088.437647513302</v>
      </c>
      <c r="G952" s="27">
        <f t="shared" si="346"/>
        <v>0</v>
      </c>
      <c r="H952" s="27">
        <f t="shared" si="346"/>
        <v>1395.8182008473523</v>
      </c>
      <c r="I952" s="27">
        <f t="shared" si="346"/>
        <v>15136.362854218787</v>
      </c>
      <c r="J952" s="27">
        <f t="shared" si="346"/>
        <v>956.2530023272701</v>
      </c>
      <c r="K952" s="27">
        <f t="shared" si="346"/>
        <v>14180.109851891519</v>
      </c>
    </row>
    <row r="953" spans="1:11" ht="15" customHeight="1">
      <c r="A953" s="28">
        <v>310</v>
      </c>
      <c r="B953" s="26"/>
      <c r="C953" s="26" t="s">
        <v>300</v>
      </c>
      <c r="D953" s="26" t="s">
        <v>332</v>
      </c>
      <c r="E953" s="27">
        <v>7484.230653585917</v>
      </c>
      <c r="F953" s="27">
        <v>39.38806216196348</v>
      </c>
      <c r="G953" s="27">
        <v>0</v>
      </c>
      <c r="H953" s="27">
        <v>497.0328495067709</v>
      </c>
      <c r="I953" s="27">
        <v>8020.651565254651</v>
      </c>
      <c r="J953" s="27">
        <v>401.0325782627326</v>
      </c>
      <c r="K953" s="27">
        <v>7619.618986991919</v>
      </c>
    </row>
    <row r="954" spans="1:11" ht="15" customHeight="1">
      <c r="A954" s="28">
        <v>311</v>
      </c>
      <c r="B954" s="26"/>
      <c r="C954" s="26" t="s">
        <v>301</v>
      </c>
      <c r="D954" s="26" t="s">
        <v>332</v>
      </c>
      <c r="E954" s="27">
        <v>7049.5112631851025</v>
      </c>
      <c r="F954" s="27">
        <v>30.545293793062147</v>
      </c>
      <c r="G954" s="27">
        <v>0</v>
      </c>
      <c r="H954" s="27">
        <v>657.2725196810053</v>
      </c>
      <c r="I954" s="27">
        <v>7737.32907665917</v>
      </c>
      <c r="J954" s="27">
        <v>386.8664538329586</v>
      </c>
      <c r="K954" s="27">
        <v>7350.462622826211</v>
      </c>
    </row>
    <row r="955" spans="1:11" ht="15" customHeight="1">
      <c r="A955" s="28">
        <v>312</v>
      </c>
      <c r="B955" s="26"/>
      <c r="C955" s="26" t="s">
        <v>302</v>
      </c>
      <c r="D955" s="26" t="s">
        <v>332</v>
      </c>
      <c r="E955" s="27">
        <v>7595.039535999999</v>
      </c>
      <c r="F955" s="27">
        <v>4.66316779504747</v>
      </c>
      <c r="G955" s="27">
        <v>0</v>
      </c>
      <c r="H955" s="27">
        <v>379.31342969333616</v>
      </c>
      <c r="I955" s="27">
        <v>7979.016133488382</v>
      </c>
      <c r="J955" s="27">
        <v>398.95080667441925</v>
      </c>
      <c r="K955" s="27">
        <v>7580.065326813963</v>
      </c>
    </row>
    <row r="956" spans="1:11" ht="15" customHeight="1">
      <c r="A956" s="28">
        <v>313</v>
      </c>
      <c r="B956" s="26"/>
      <c r="C956" s="26" t="s">
        <v>303</v>
      </c>
      <c r="D956" s="26" t="s">
        <v>332</v>
      </c>
      <c r="E956" s="27">
        <v>9813.453315654682</v>
      </c>
      <c r="F956" s="27">
        <v>9.80346336297899</v>
      </c>
      <c r="G956" s="27">
        <v>0</v>
      </c>
      <c r="H956" s="27">
        <v>232.93435329521253</v>
      </c>
      <c r="I956" s="27">
        <v>10056.191132312873</v>
      </c>
      <c r="J956" s="27">
        <v>502.8095566156437</v>
      </c>
      <c r="K956" s="27">
        <v>9553.381575697229</v>
      </c>
    </row>
    <row r="957" spans="1:11" ht="15" customHeight="1">
      <c r="A957" s="28">
        <v>314</v>
      </c>
      <c r="B957" s="26"/>
      <c r="C957" s="26" t="s">
        <v>304</v>
      </c>
      <c r="D957" s="26" t="s">
        <v>332</v>
      </c>
      <c r="E957" s="27">
        <v>10840.911088342398</v>
      </c>
      <c r="F957" s="27">
        <v>5.2894916989540235</v>
      </c>
      <c r="G957" s="27">
        <v>0</v>
      </c>
      <c r="H957" s="27">
        <v>310.5970252748914</v>
      </c>
      <c r="I957" s="27">
        <v>11156.797605316244</v>
      </c>
      <c r="J957" s="27">
        <v>557.839880265812</v>
      </c>
      <c r="K957" s="27">
        <v>10598.957725050432</v>
      </c>
    </row>
    <row r="958" spans="1:11" ht="15" customHeight="1">
      <c r="A958" s="28">
        <v>315</v>
      </c>
      <c r="B958" s="26"/>
      <c r="C958" s="26" t="s">
        <v>305</v>
      </c>
      <c r="D958" s="26" t="s">
        <v>333</v>
      </c>
      <c r="E958" s="27">
        <v>943.3448639999999</v>
      </c>
      <c r="F958" s="27">
        <v>12892.678009757727</v>
      </c>
      <c r="G958" s="27">
        <v>0</v>
      </c>
      <c r="H958" s="27">
        <v>19029.14752273589</v>
      </c>
      <c r="I958" s="27">
        <v>32865.17039649362</v>
      </c>
      <c r="J958" s="27">
        <v>3286.5170396493604</v>
      </c>
      <c r="K958" s="27">
        <v>29578.653356844257</v>
      </c>
    </row>
    <row r="959" spans="1:11" ht="15" customHeight="1">
      <c r="A959" s="28"/>
      <c r="B959" s="26"/>
      <c r="C959" s="26"/>
      <c r="D959" s="26" t="s">
        <v>332</v>
      </c>
      <c r="E959" s="27">
        <v>2262.9348671999996</v>
      </c>
      <c r="F959" s="27">
        <v>22.173014593494315</v>
      </c>
      <c r="G959" s="27">
        <v>0</v>
      </c>
      <c r="H959" s="27">
        <v>173.4570845696096</v>
      </c>
      <c r="I959" s="27">
        <v>2458.564966363104</v>
      </c>
      <c r="J959" s="27">
        <v>122.92824831815518</v>
      </c>
      <c r="K959" s="27">
        <v>2335.636718044949</v>
      </c>
    </row>
    <row r="960" spans="1:11" ht="15" customHeight="1">
      <c r="A960" s="28"/>
      <c r="B960" s="26"/>
      <c r="C960" s="26"/>
      <c r="D960" s="26" t="s">
        <v>342</v>
      </c>
      <c r="E960" s="27">
        <f>SUM(E958:E959)</f>
        <v>3206.2797311999993</v>
      </c>
      <c r="F960" s="27">
        <f aca="true" t="shared" si="347" ref="F960:K960">SUM(F958:F959)</f>
        <v>12914.851024351221</v>
      </c>
      <c r="G960" s="27">
        <f t="shared" si="347"/>
        <v>0</v>
      </c>
      <c r="H960" s="27">
        <f t="shared" si="347"/>
        <v>19202.6046073055</v>
      </c>
      <c r="I960" s="27">
        <f t="shared" si="347"/>
        <v>35323.73536285672</v>
      </c>
      <c r="J960" s="27">
        <f t="shared" si="347"/>
        <v>3409.4452879675155</v>
      </c>
      <c r="K960" s="27">
        <f t="shared" si="347"/>
        <v>31914.290074889206</v>
      </c>
    </row>
    <row r="961" spans="1:11" ht="15" customHeight="1">
      <c r="A961" s="28">
        <v>316</v>
      </c>
      <c r="B961" s="26"/>
      <c r="C961" s="26" t="s">
        <v>306</v>
      </c>
      <c r="D961" s="26" t="s">
        <v>333</v>
      </c>
      <c r="E961" s="27">
        <v>20.1035072</v>
      </c>
      <c r="F961" s="27">
        <v>310.2175179429438</v>
      </c>
      <c r="G961" s="27">
        <v>0</v>
      </c>
      <c r="H961" s="27">
        <v>448.6348831201213</v>
      </c>
      <c r="I961" s="27">
        <v>778.9559082630651</v>
      </c>
      <c r="J961" s="27">
        <v>77.8955908263065</v>
      </c>
      <c r="K961" s="27">
        <v>701.0603174367586</v>
      </c>
    </row>
    <row r="962" spans="1:11" ht="15" customHeight="1">
      <c r="A962" s="28"/>
      <c r="B962" s="26"/>
      <c r="C962" s="26"/>
      <c r="D962" s="26" t="s">
        <v>332</v>
      </c>
      <c r="E962" s="27">
        <v>6247.653437573742</v>
      </c>
      <c r="F962" s="27">
        <v>4.573242796831397</v>
      </c>
      <c r="G962" s="27">
        <v>0</v>
      </c>
      <c r="H962" s="27">
        <v>214.94165420103863</v>
      </c>
      <c r="I962" s="27">
        <v>6467.168334571612</v>
      </c>
      <c r="J962" s="27">
        <v>323.35841672858055</v>
      </c>
      <c r="K962" s="27">
        <v>6143.809917843031</v>
      </c>
    </row>
    <row r="963" spans="1:11" ht="15" customHeight="1">
      <c r="A963" s="28"/>
      <c r="B963" s="26"/>
      <c r="C963" s="26"/>
      <c r="D963" s="26" t="s">
        <v>342</v>
      </c>
      <c r="E963" s="27">
        <f>SUM(E961:E962)</f>
        <v>6267.756944773742</v>
      </c>
      <c r="F963" s="27">
        <f aca="true" t="shared" si="348" ref="F963:K963">SUM(F961:F962)</f>
        <v>314.7907607397752</v>
      </c>
      <c r="G963" s="27">
        <f t="shared" si="348"/>
        <v>0</v>
      </c>
      <c r="H963" s="27">
        <f t="shared" si="348"/>
        <v>663.5765373211599</v>
      </c>
      <c r="I963" s="27">
        <f t="shared" si="348"/>
        <v>7246.124242834677</v>
      </c>
      <c r="J963" s="27">
        <f t="shared" si="348"/>
        <v>401.25400755488704</v>
      </c>
      <c r="K963" s="27">
        <f t="shared" si="348"/>
        <v>6844.87023527979</v>
      </c>
    </row>
    <row r="964" spans="1:11" ht="15" customHeight="1">
      <c r="A964" s="28">
        <v>317</v>
      </c>
      <c r="B964" s="26"/>
      <c r="C964" s="26" t="s">
        <v>307</v>
      </c>
      <c r="D964" s="26" t="s">
        <v>332</v>
      </c>
      <c r="E964" s="27">
        <v>3330.6974937600003</v>
      </c>
      <c r="F964" s="27">
        <v>3.133723635434586</v>
      </c>
      <c r="G964" s="27">
        <v>0</v>
      </c>
      <c r="H964" s="27">
        <v>330.6293119551384</v>
      </c>
      <c r="I964" s="27">
        <v>3664.4605293505733</v>
      </c>
      <c r="J964" s="27">
        <v>183.22302646752865</v>
      </c>
      <c r="K964" s="27">
        <v>3481.2375028830447</v>
      </c>
    </row>
    <row r="965" spans="1:11" ht="12.75">
      <c r="A965" s="28">
        <v>318</v>
      </c>
      <c r="B965" s="26"/>
      <c r="C965" s="26" t="s">
        <v>308</v>
      </c>
      <c r="D965" s="26" t="s">
        <v>332</v>
      </c>
      <c r="E965" s="27">
        <v>3718.7236847914437</v>
      </c>
      <c r="F965" s="27">
        <v>1.452384</v>
      </c>
      <c r="G965" s="27">
        <v>0</v>
      </c>
      <c r="H965" s="27">
        <v>66.2300145</v>
      </c>
      <c r="I965" s="27">
        <v>3786.406083291444</v>
      </c>
      <c r="J965" s="27">
        <v>189.32030416457224</v>
      </c>
      <c r="K965" s="27">
        <v>3597.085779126872</v>
      </c>
    </row>
    <row r="966" spans="1:11" ht="15" customHeight="1">
      <c r="A966" s="28"/>
      <c r="B966" s="26"/>
      <c r="C966" s="40" t="s">
        <v>379</v>
      </c>
      <c r="D966" s="40" t="s">
        <v>333</v>
      </c>
      <c r="E966" s="41">
        <f>E947+E950+E958+E961</f>
        <v>2056.1950352</v>
      </c>
      <c r="F966" s="41">
        <f aca="true" t="shared" si="349" ref="F966:K966">F947+F950+F958+F961</f>
        <v>19313.886027412867</v>
      </c>
      <c r="G966" s="41">
        <f t="shared" si="349"/>
        <v>0</v>
      </c>
      <c r="H966" s="41">
        <f t="shared" si="349"/>
        <v>26541.800124722435</v>
      </c>
      <c r="I966" s="41">
        <f t="shared" si="349"/>
        <v>47911.881187335304</v>
      </c>
      <c r="J966" s="41">
        <f t="shared" si="349"/>
        <v>4791.188118733528</v>
      </c>
      <c r="K966" s="41">
        <f t="shared" si="349"/>
        <v>43120.69306860177</v>
      </c>
    </row>
    <row r="967" spans="1:11" ht="15" customHeight="1">
      <c r="A967" s="28"/>
      <c r="B967" s="26"/>
      <c r="C967" s="40"/>
      <c r="D967" s="40" t="s">
        <v>332</v>
      </c>
      <c r="E967" s="41">
        <f>E946+E948+E951+E953+E954+E955+E956+E957+E959+E962+E964+E965</f>
        <v>79432.13358403223</v>
      </c>
      <c r="F967" s="41">
        <f aca="true" t="shared" si="350" ref="F967:K967">F946+F948+F951+F953+F954+F955+F956+F957+F959+F962+F964+F965</f>
        <v>215.7591168</v>
      </c>
      <c r="G967" s="41">
        <f t="shared" si="350"/>
        <v>0</v>
      </c>
      <c r="H967" s="41">
        <f t="shared" si="350"/>
        <v>3953.0218329</v>
      </c>
      <c r="I967" s="41">
        <f t="shared" si="350"/>
        <v>83600.91453373221</v>
      </c>
      <c r="J967" s="41">
        <f t="shared" si="350"/>
        <v>4180.045726686611</v>
      </c>
      <c r="K967" s="41">
        <f t="shared" si="350"/>
        <v>79420.8688070456</v>
      </c>
    </row>
    <row r="968" spans="1:11" ht="15" customHeight="1">
      <c r="A968" s="28"/>
      <c r="B968" s="26"/>
      <c r="C968" s="40"/>
      <c r="D968" s="40" t="s">
        <v>342</v>
      </c>
      <c r="E968" s="41">
        <f aca="true" t="shared" si="351" ref="E968:K968">SUM(E966:E967)</f>
        <v>81488.32861923223</v>
      </c>
      <c r="F968" s="41">
        <f t="shared" si="351"/>
        <v>19529.645144212867</v>
      </c>
      <c r="G968" s="41">
        <f t="shared" si="351"/>
        <v>0</v>
      </c>
      <c r="H968" s="41">
        <f t="shared" si="351"/>
        <v>30494.821957622436</v>
      </c>
      <c r="I968" s="41">
        <f t="shared" si="351"/>
        <v>131512.79572106752</v>
      </c>
      <c r="J968" s="41">
        <f t="shared" si="351"/>
        <v>8971.233845420138</v>
      </c>
      <c r="K968" s="41">
        <f t="shared" si="351"/>
        <v>122541.56187564737</v>
      </c>
    </row>
    <row r="969" spans="1:11" ht="15" customHeight="1">
      <c r="A969" s="28"/>
      <c r="B969" s="26"/>
      <c r="C969" s="40"/>
      <c r="D969" s="40"/>
      <c r="E969" s="41"/>
      <c r="F969" s="41"/>
      <c r="G969" s="41"/>
      <c r="H969" s="41"/>
      <c r="I969" s="41"/>
      <c r="J969" s="41"/>
      <c r="K969" s="41"/>
    </row>
    <row r="970" spans="1:11" ht="15" customHeight="1">
      <c r="A970" s="28"/>
      <c r="B970" s="26"/>
      <c r="C970" s="40" t="s">
        <v>380</v>
      </c>
      <c r="D970" s="40" t="s">
        <v>333</v>
      </c>
      <c r="E970" s="41">
        <f aca="true" t="shared" si="352" ref="E970:K970">E36+E82+E107+E127+E170+E201+E244+E283+E326+E359+E404+E437+E465+E493+E518+E556+E584+E606+E631+E669+E721+E762+E801+E844+E890+E916+E942+E966</f>
        <v>258909.27679394433</v>
      </c>
      <c r="F970" s="41">
        <f t="shared" si="352"/>
        <v>100985.24924622904</v>
      </c>
      <c r="G970" s="41">
        <f t="shared" si="352"/>
        <v>28534.67647254633</v>
      </c>
      <c r="H970" s="41">
        <f t="shared" si="352"/>
        <v>464428.1702403107</v>
      </c>
      <c r="I970" s="41">
        <f t="shared" si="352"/>
        <v>852857.3727530307</v>
      </c>
      <c r="J970" s="41">
        <f t="shared" si="352"/>
        <v>49302.555153951376</v>
      </c>
      <c r="K970" s="41">
        <f t="shared" si="352"/>
        <v>803554.8175990795</v>
      </c>
    </row>
    <row r="971" spans="1:11" ht="15" customHeight="1">
      <c r="A971" s="28"/>
      <c r="B971" s="26"/>
      <c r="C971" s="40"/>
      <c r="D971" s="40" t="s">
        <v>332</v>
      </c>
      <c r="E971" s="41">
        <f aca="true" t="shared" si="353" ref="E971:K971">E37+E83+E108+E128+E171+E202+E245+E284+E327+E360+E405+E438+E466+E494+E519+E557+E585+E607+E632+E670+E722+E763+E802+E845+E891+E917+E943+E967+E375</f>
        <v>1755641.069493508</v>
      </c>
      <c r="F971" s="41">
        <f t="shared" si="353"/>
        <v>150172.96951985228</v>
      </c>
      <c r="G971" s="41">
        <f t="shared" si="353"/>
        <v>165904.6959381763</v>
      </c>
      <c r="H971" s="41">
        <f t="shared" si="353"/>
        <v>371533.81768673036</v>
      </c>
      <c r="I971" s="41">
        <f t="shared" si="353"/>
        <v>2443252.5526382667</v>
      </c>
      <c r="J971" s="41">
        <f t="shared" si="353"/>
        <v>125403.55341892835</v>
      </c>
      <c r="K971" s="41">
        <f t="shared" si="353"/>
        <v>2317848.999219338</v>
      </c>
    </row>
    <row r="972" spans="1:11" ht="15" customHeight="1">
      <c r="A972" s="28"/>
      <c r="B972" s="26"/>
      <c r="C972" s="40"/>
      <c r="D972" s="40" t="s">
        <v>342</v>
      </c>
      <c r="E972" s="41">
        <f aca="true" t="shared" si="354" ref="E972:K972">SUM(E970:E971)</f>
        <v>2014550.3462874524</v>
      </c>
      <c r="F972" s="41">
        <f t="shared" si="354"/>
        <v>251158.21876608132</v>
      </c>
      <c r="G972" s="41">
        <f t="shared" si="354"/>
        <v>194439.37241072263</v>
      </c>
      <c r="H972" s="41">
        <f t="shared" si="354"/>
        <v>835961.987927041</v>
      </c>
      <c r="I972" s="41">
        <f t="shared" si="354"/>
        <v>3296109.9253912973</v>
      </c>
      <c r="J972" s="41">
        <f t="shared" si="354"/>
        <v>174706.10857287972</v>
      </c>
      <c r="K972" s="41">
        <f t="shared" si="354"/>
        <v>3121403.8168184175</v>
      </c>
    </row>
    <row r="973" spans="1:11" ht="15" customHeight="1">
      <c r="A973" s="28"/>
      <c r="B973" s="26"/>
      <c r="C973" s="40"/>
      <c r="D973" s="40"/>
      <c r="E973" s="41"/>
      <c r="F973" s="41"/>
      <c r="G973" s="41"/>
      <c r="H973" s="41"/>
      <c r="I973" s="41"/>
      <c r="J973" s="41"/>
      <c r="K973" s="41"/>
    </row>
    <row r="974" spans="1:11" ht="12.75">
      <c r="A974" s="44"/>
      <c r="B974" s="44"/>
      <c r="C974" s="44"/>
      <c r="D974" s="40" t="s">
        <v>388</v>
      </c>
      <c r="E974" s="58">
        <f>E972/100000</f>
        <v>20.145503462874522</v>
      </c>
      <c r="F974" s="58">
        <f aca="true" t="shared" si="355" ref="F974:K974">F972/100000</f>
        <v>2.5115821876608133</v>
      </c>
      <c r="G974" s="58">
        <f t="shared" si="355"/>
        <v>1.9443937241072262</v>
      </c>
      <c r="H974" s="58">
        <f t="shared" si="355"/>
        <v>8.35961987927041</v>
      </c>
      <c r="I974" s="58">
        <f t="shared" si="355"/>
        <v>32.96109925391297</v>
      </c>
      <c r="J974" s="58">
        <f t="shared" si="355"/>
        <v>1.7470610857287971</v>
      </c>
      <c r="K974" s="58">
        <f t="shared" si="355"/>
        <v>31.214038168184175</v>
      </c>
    </row>
  </sheetData>
  <sheetProtection/>
  <printOptions/>
  <pageMargins left="0.57" right="0.71" top="0.59" bottom="0.45" header="0.5118110236220472" footer="0.53"/>
  <pageSetup horizontalDpi="600" verticalDpi="600" orientation="landscape" paperSize="9" r:id="rId1"/>
  <rowBreaks count="27" manualBreakCount="27">
    <brk id="32" max="10" man="1"/>
    <brk id="66" max="10" man="1"/>
    <brk id="102" max="10" man="1"/>
    <brk id="136" max="10" man="1"/>
    <brk id="172" max="10" man="1"/>
    <brk id="207" max="10" man="1"/>
    <brk id="243" max="10" man="1"/>
    <brk id="277" max="10" man="1"/>
    <brk id="313" max="10" man="1"/>
    <brk id="349" max="10" man="1"/>
    <brk id="385" max="10" man="1"/>
    <brk id="420" max="10" man="1"/>
    <brk id="455" max="10" man="1"/>
    <brk id="489" max="10" man="1"/>
    <brk id="524" max="10" man="1"/>
    <brk id="559" max="10" man="1"/>
    <brk id="593" max="10" man="1"/>
    <brk id="627" max="10" man="1"/>
    <brk id="662" max="10" man="1"/>
    <brk id="696" max="10" man="1"/>
    <brk id="730" max="10" man="1"/>
    <brk id="765" max="10" man="1"/>
    <brk id="800" max="10" man="1"/>
    <brk id="834" max="10" man="1"/>
    <brk id="868" max="10" man="1"/>
    <brk id="903" max="10" man="1"/>
    <brk id="93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74"/>
  <sheetViews>
    <sheetView view="pageBreakPreview" zoomScale="60" zoomScaleNormal="70" zoomScalePageLayoutView="0" workbookViewId="0" topLeftCell="A643">
      <selection activeCell="O661" sqref="O66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15.140625" style="0" customWidth="1"/>
    <col min="4" max="4" width="16.7109375" style="0" customWidth="1"/>
    <col min="5" max="5" width="21.7109375" style="0" customWidth="1"/>
    <col min="6" max="6" width="13.8515625" style="0" customWidth="1"/>
    <col min="7" max="7" width="11.28125" style="0" customWidth="1"/>
    <col min="8" max="8" width="13.28125" style="0" customWidth="1"/>
    <col min="9" max="9" width="11.57421875" style="0" customWidth="1"/>
    <col min="10" max="10" width="12.140625" style="0" customWidth="1"/>
    <col min="11" max="11" width="11.7109375" style="0" customWidth="1"/>
    <col min="12" max="12" width="12.00390625" style="0" customWidth="1"/>
  </cols>
  <sheetData>
    <row r="1" ht="12.75">
      <c r="C1" s="1" t="s">
        <v>383</v>
      </c>
    </row>
    <row r="2" spans="2:12" ht="5.2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84" customHeight="1">
      <c r="B3" s="3" t="s">
        <v>331</v>
      </c>
      <c r="C3" s="4" t="s">
        <v>361</v>
      </c>
      <c r="D3" s="4" t="s">
        <v>329</v>
      </c>
      <c r="E3" s="4" t="s">
        <v>335</v>
      </c>
      <c r="F3" s="4" t="s">
        <v>348</v>
      </c>
      <c r="G3" s="4" t="s">
        <v>343</v>
      </c>
      <c r="H3" s="4" t="s">
        <v>344</v>
      </c>
      <c r="I3" s="4" t="s">
        <v>346</v>
      </c>
      <c r="J3" s="4" t="s">
        <v>345</v>
      </c>
      <c r="K3" s="4" t="s">
        <v>387</v>
      </c>
      <c r="L3" s="4" t="s">
        <v>347</v>
      </c>
    </row>
    <row r="4" spans="2:12" ht="15" customHeight="1">
      <c r="B4" s="25"/>
      <c r="C4" s="5">
        <v>1</v>
      </c>
      <c r="D4" s="5">
        <v>2</v>
      </c>
      <c r="E4" s="5">
        <v>3</v>
      </c>
      <c r="F4" s="5">
        <v>10</v>
      </c>
      <c r="G4" s="5">
        <v>11</v>
      </c>
      <c r="H4" s="5">
        <v>12</v>
      </c>
      <c r="I4" s="5">
        <v>13</v>
      </c>
      <c r="J4" s="5">
        <v>14</v>
      </c>
      <c r="K4" s="5">
        <v>15</v>
      </c>
      <c r="L4" s="5">
        <v>16</v>
      </c>
    </row>
    <row r="5" spans="1:12" ht="15" customHeight="1">
      <c r="A5" s="46">
        <v>2</v>
      </c>
      <c r="B5" s="47">
        <v>1</v>
      </c>
      <c r="C5" s="48" t="s">
        <v>2</v>
      </c>
      <c r="D5" s="48" t="s">
        <v>2</v>
      </c>
      <c r="E5" s="48" t="s">
        <v>332</v>
      </c>
      <c r="F5" s="49">
        <v>1107.0544474285637</v>
      </c>
      <c r="G5" s="49">
        <v>150.95609686296092</v>
      </c>
      <c r="H5" s="49">
        <v>14.163035709961477</v>
      </c>
      <c r="I5" s="49">
        <f>G5+H5</f>
        <v>165.1191325729224</v>
      </c>
      <c r="J5" s="49">
        <v>28.326071419922954</v>
      </c>
      <c r="K5" s="49">
        <v>913.6092434357182</v>
      </c>
      <c r="L5" s="49">
        <f aca="true" t="shared" si="0" ref="L5:L38">I5/F5*100</f>
        <v>14.915177203475105</v>
      </c>
    </row>
    <row r="6" spans="1:12" ht="15" customHeight="1">
      <c r="A6" s="46">
        <v>2</v>
      </c>
      <c r="B6" s="47">
        <v>2</v>
      </c>
      <c r="C6" s="48"/>
      <c r="D6" s="48" t="s">
        <v>4</v>
      </c>
      <c r="E6" s="48" t="s">
        <v>332</v>
      </c>
      <c r="F6" s="49">
        <v>317.95490457825514</v>
      </c>
      <c r="G6" s="49">
        <v>67.90326653557523</v>
      </c>
      <c r="H6" s="49">
        <v>27.367884460355864</v>
      </c>
      <c r="I6" s="49">
        <f>G6+H6</f>
        <v>95.2711509959311</v>
      </c>
      <c r="J6" s="49">
        <v>57.63742167530714</v>
      </c>
      <c r="K6" s="49">
        <v>479.58976388119356</v>
      </c>
      <c r="L6" s="49">
        <f t="shared" si="0"/>
        <v>29.963730586984212</v>
      </c>
    </row>
    <row r="7" spans="1:12" ht="15" customHeight="1">
      <c r="A7" s="46">
        <v>2</v>
      </c>
      <c r="B7" s="47">
        <v>3</v>
      </c>
      <c r="C7" s="48"/>
      <c r="D7" s="48" t="s">
        <v>5</v>
      </c>
      <c r="E7" s="48" t="s">
        <v>333</v>
      </c>
      <c r="F7" s="49">
        <v>383.140475281015</v>
      </c>
      <c r="G7" s="49">
        <v>15.387406698564593</v>
      </c>
      <c r="H7" s="49">
        <v>11.487030805422648</v>
      </c>
      <c r="I7" s="49">
        <f>G7+H7</f>
        <v>26.87443750398724</v>
      </c>
      <c r="J7" s="49">
        <v>7.947595643907054</v>
      </c>
      <c r="K7" s="49">
        <v>35.59176495123752</v>
      </c>
      <c r="L7" s="49">
        <f t="shared" si="0"/>
        <v>7.014251753035526</v>
      </c>
    </row>
    <row r="8" spans="1:12" ht="15" customHeight="1">
      <c r="A8" s="46">
        <v>2</v>
      </c>
      <c r="B8" s="47"/>
      <c r="C8" s="48"/>
      <c r="D8" s="48"/>
      <c r="E8" s="48" t="s">
        <v>332</v>
      </c>
      <c r="F8" s="49">
        <v>1287.1255722679557</v>
      </c>
      <c r="G8" s="49">
        <v>143.38596591678694</v>
      </c>
      <c r="H8" s="49">
        <v>102.6525448113163</v>
      </c>
      <c r="I8" s="49">
        <f>G8+H8</f>
        <v>246.03851072810323</v>
      </c>
      <c r="J8" s="49">
        <v>217.8806106430102</v>
      </c>
      <c r="K8" s="49">
        <v>1097.8209637958203</v>
      </c>
      <c r="L8" s="49">
        <f t="shared" si="0"/>
        <v>19.115346321227666</v>
      </c>
    </row>
    <row r="9" spans="1:12" ht="15" customHeight="1">
      <c r="A9" s="46"/>
      <c r="B9" s="47"/>
      <c r="C9" s="48"/>
      <c r="D9" s="48"/>
      <c r="E9" s="48" t="s">
        <v>342</v>
      </c>
      <c r="F9" s="49">
        <f aca="true" t="shared" si="1" ref="F9:K9">SUM(F7:F8)</f>
        <v>1670.2660475489706</v>
      </c>
      <c r="G9" s="49">
        <f t="shared" si="1"/>
        <v>158.77337261535155</v>
      </c>
      <c r="H9" s="49">
        <f t="shared" si="1"/>
        <v>114.13957561673895</v>
      </c>
      <c r="I9" s="49">
        <f t="shared" si="1"/>
        <v>272.91294823209046</v>
      </c>
      <c r="J9" s="49">
        <f t="shared" si="1"/>
        <v>225.82820628691724</v>
      </c>
      <c r="K9" s="49">
        <f t="shared" si="1"/>
        <v>1133.4127287470578</v>
      </c>
      <c r="L9" s="49">
        <f t="shared" si="0"/>
        <v>16.339489665887427</v>
      </c>
    </row>
    <row r="10" spans="1:12" ht="15" customHeight="1">
      <c r="A10" s="46">
        <v>2</v>
      </c>
      <c r="B10" s="47">
        <v>4</v>
      </c>
      <c r="C10" s="48"/>
      <c r="D10" s="48" t="s">
        <v>6</v>
      </c>
      <c r="E10" s="48" t="s">
        <v>333</v>
      </c>
      <c r="F10" s="49">
        <v>156.97499203222964</v>
      </c>
      <c r="G10" s="49">
        <v>1.748593301435407</v>
      </c>
      <c r="H10" s="49">
        <v>3.0200538915470494</v>
      </c>
      <c r="I10" s="49">
        <f>G10+H10</f>
        <v>4.768647192982456</v>
      </c>
      <c r="J10" s="49">
        <v>2.0720239857169442</v>
      </c>
      <c r="K10" s="49">
        <v>13.857413503693657</v>
      </c>
      <c r="L10" s="49">
        <f t="shared" si="0"/>
        <v>3.0378387864503744</v>
      </c>
    </row>
    <row r="11" spans="1:13" ht="15" customHeight="1">
      <c r="A11" s="46">
        <v>2</v>
      </c>
      <c r="B11" s="47"/>
      <c r="C11" s="48"/>
      <c r="D11" s="48"/>
      <c r="E11" s="48" t="s">
        <v>332</v>
      </c>
      <c r="F11" s="49">
        <v>509.1045095809022</v>
      </c>
      <c r="G11" s="49">
        <v>164.78665658524932</v>
      </c>
      <c r="H11" s="49">
        <v>33.63880231785874</v>
      </c>
      <c r="I11" s="49">
        <f>G11+H11</f>
        <v>198.42545890310805</v>
      </c>
      <c r="J11" s="49">
        <v>70.91697995550719</v>
      </c>
      <c r="K11" s="49">
        <v>346.5739622861819</v>
      </c>
      <c r="L11" s="49">
        <f t="shared" si="0"/>
        <v>38.97538819022701</v>
      </c>
      <c r="M11" t="s">
        <v>366</v>
      </c>
    </row>
    <row r="12" spans="1:12" ht="15" customHeight="1">
      <c r="A12" s="46"/>
      <c r="B12" s="47"/>
      <c r="C12" s="48"/>
      <c r="D12" s="48"/>
      <c r="E12" s="48" t="s">
        <v>342</v>
      </c>
      <c r="F12" s="49">
        <f aca="true" t="shared" si="2" ref="F12:K12">SUM(F10:F11)</f>
        <v>666.0795016131318</v>
      </c>
      <c r="G12" s="49">
        <f t="shared" si="2"/>
        <v>166.53524988668474</v>
      </c>
      <c r="H12" s="49">
        <f t="shared" si="2"/>
        <v>36.65885620940579</v>
      </c>
      <c r="I12" s="49">
        <f t="shared" si="2"/>
        <v>203.1941060960905</v>
      </c>
      <c r="J12" s="49">
        <f t="shared" si="2"/>
        <v>72.98900394122413</v>
      </c>
      <c r="K12" s="49">
        <f t="shared" si="2"/>
        <v>360.4313757898755</v>
      </c>
      <c r="L12" s="49">
        <f t="shared" si="0"/>
        <v>30.50598398599398</v>
      </c>
    </row>
    <row r="13" spans="1:12" ht="15" customHeight="1">
      <c r="A13" s="46">
        <v>2</v>
      </c>
      <c r="B13" s="47">
        <v>5</v>
      </c>
      <c r="C13" s="48"/>
      <c r="D13" s="48" t="s">
        <v>7</v>
      </c>
      <c r="E13" s="48" t="s">
        <v>333</v>
      </c>
      <c r="F13" s="49">
        <v>507.18722591527387</v>
      </c>
      <c r="G13" s="49">
        <v>0.2952983508245877</v>
      </c>
      <c r="H13" s="49">
        <v>8.445360389805098</v>
      </c>
      <c r="I13" s="49">
        <f>G13+H13</f>
        <v>8.740658740629685</v>
      </c>
      <c r="J13" s="49">
        <v>8.383773524514663</v>
      </c>
      <c r="K13" s="49">
        <v>80.31573465063707</v>
      </c>
      <c r="L13" s="49">
        <f t="shared" si="0"/>
        <v>1.7233594014234541</v>
      </c>
    </row>
    <row r="14" spans="1:12" ht="15" customHeight="1">
      <c r="A14" s="46">
        <v>2</v>
      </c>
      <c r="B14" s="47"/>
      <c r="C14" s="48"/>
      <c r="D14" s="48"/>
      <c r="E14" s="48" t="s">
        <v>332</v>
      </c>
      <c r="F14" s="49">
        <v>2360.950177792472</v>
      </c>
      <c r="G14" s="49">
        <v>872.4654043123301</v>
      </c>
      <c r="H14" s="49">
        <v>96.58601430726972</v>
      </c>
      <c r="I14" s="49">
        <f>G14+H14</f>
        <v>969.0514186195998</v>
      </c>
      <c r="J14" s="49">
        <v>196.388559446116</v>
      </c>
      <c r="K14" s="49">
        <v>1421.4477430282443</v>
      </c>
      <c r="L14" s="49">
        <f t="shared" si="0"/>
        <v>41.04497535503604</v>
      </c>
    </row>
    <row r="15" spans="1:12" ht="15" customHeight="1">
      <c r="A15" s="46"/>
      <c r="B15" s="47"/>
      <c r="C15" s="48"/>
      <c r="D15" s="48"/>
      <c r="E15" s="48" t="s">
        <v>342</v>
      </c>
      <c r="F15" s="49">
        <f aca="true" t="shared" si="3" ref="F15:K15">SUM(F13:F14)</f>
        <v>2868.1374037077458</v>
      </c>
      <c r="G15" s="49">
        <f t="shared" si="3"/>
        <v>872.7607026631547</v>
      </c>
      <c r="H15" s="49">
        <f t="shared" si="3"/>
        <v>105.03137469707482</v>
      </c>
      <c r="I15" s="49">
        <f t="shared" si="3"/>
        <v>977.7920773602294</v>
      </c>
      <c r="J15" s="49">
        <f t="shared" si="3"/>
        <v>204.77233297063066</v>
      </c>
      <c r="K15" s="49">
        <f t="shared" si="3"/>
        <v>1501.7634776788814</v>
      </c>
      <c r="L15" s="49">
        <f t="shared" si="0"/>
        <v>34.09153536703653</v>
      </c>
    </row>
    <row r="16" spans="1:12" ht="15" customHeight="1">
      <c r="A16" s="46">
        <v>2</v>
      </c>
      <c r="B16" s="47">
        <v>6</v>
      </c>
      <c r="C16" s="48"/>
      <c r="D16" s="48" t="s">
        <v>8</v>
      </c>
      <c r="E16" s="48" t="s">
        <v>333</v>
      </c>
      <c r="F16" s="49">
        <v>2886.7417068879868</v>
      </c>
      <c r="G16" s="49">
        <v>6.040701649175412</v>
      </c>
      <c r="H16" s="49">
        <v>21.045264913225207</v>
      </c>
      <c r="I16" s="49">
        <f>G16+H16</f>
        <v>27.08596656240062</v>
      </c>
      <c r="J16" s="49">
        <v>40.937883982703624</v>
      </c>
      <c r="K16" s="49">
        <v>569.7764784384572</v>
      </c>
      <c r="L16" s="49">
        <f t="shared" si="0"/>
        <v>0.9382885381733819</v>
      </c>
    </row>
    <row r="17" spans="1:12" ht="15" customHeight="1">
      <c r="A17" s="46">
        <v>2</v>
      </c>
      <c r="B17" s="47"/>
      <c r="C17" s="48"/>
      <c r="D17" s="48"/>
      <c r="E17" s="48" t="s">
        <v>332</v>
      </c>
      <c r="F17" s="49">
        <v>2783.104485054599</v>
      </c>
      <c r="G17" s="49">
        <v>208.8656318172773</v>
      </c>
      <c r="H17" s="49">
        <v>146.72456425643975</v>
      </c>
      <c r="I17" s="49">
        <f>G17+H17</f>
        <v>355.59019607371704</v>
      </c>
      <c r="J17" s="49">
        <v>294.4796114534427</v>
      </c>
      <c r="K17" s="49">
        <v>4135.044507081088</v>
      </c>
      <c r="L17" s="49">
        <f t="shared" si="0"/>
        <v>12.776746183380933</v>
      </c>
    </row>
    <row r="18" spans="1:12" ht="15" customHeight="1">
      <c r="A18" s="46"/>
      <c r="B18" s="47"/>
      <c r="C18" s="48"/>
      <c r="D18" s="48"/>
      <c r="E18" s="48" t="s">
        <v>342</v>
      </c>
      <c r="F18" s="49">
        <f aca="true" t="shared" si="4" ref="F18:K18">SUM(F16:F17)</f>
        <v>5669.846191942586</v>
      </c>
      <c r="G18" s="49">
        <f t="shared" si="4"/>
        <v>214.9063334664527</v>
      </c>
      <c r="H18" s="49">
        <f t="shared" si="4"/>
        <v>167.76982916966494</v>
      </c>
      <c r="I18" s="49">
        <f t="shared" si="4"/>
        <v>382.6761626361177</v>
      </c>
      <c r="J18" s="49">
        <f t="shared" si="4"/>
        <v>335.41749543614634</v>
      </c>
      <c r="K18" s="49">
        <f t="shared" si="4"/>
        <v>4704.8209855195455</v>
      </c>
      <c r="L18" s="49">
        <f t="shared" si="0"/>
        <v>6.749321757262806</v>
      </c>
    </row>
    <row r="19" spans="1:12" ht="15" customHeight="1">
      <c r="A19" s="46">
        <v>2</v>
      </c>
      <c r="B19" s="47">
        <v>7</v>
      </c>
      <c r="C19" s="48"/>
      <c r="D19" s="48" t="s">
        <v>9</v>
      </c>
      <c r="E19" s="48" t="s">
        <v>333</v>
      </c>
      <c r="F19" s="49">
        <v>1348.3722306474276</v>
      </c>
      <c r="G19" s="49">
        <v>25.340229494079658</v>
      </c>
      <c r="H19" s="49">
        <v>11.81122776464117</v>
      </c>
      <c r="I19" s="49">
        <f>G19+H19</f>
        <v>37.151457258720825</v>
      </c>
      <c r="J19" s="49">
        <v>6.476652185850736</v>
      </c>
      <c r="K19" s="49">
        <v>142.14041442634314</v>
      </c>
      <c r="L19" s="49">
        <f t="shared" si="0"/>
        <v>2.7552819921901213</v>
      </c>
    </row>
    <row r="20" spans="1:12" ht="15" customHeight="1">
      <c r="A20" s="46">
        <v>2</v>
      </c>
      <c r="B20" s="47"/>
      <c r="C20" s="48"/>
      <c r="D20" s="48"/>
      <c r="E20" s="48" t="s">
        <v>332</v>
      </c>
      <c r="F20" s="49">
        <v>1535.0342776703746</v>
      </c>
      <c r="G20" s="49">
        <v>155.51598451267023</v>
      </c>
      <c r="H20" s="49">
        <v>104.17162062509492</v>
      </c>
      <c r="I20" s="49">
        <f>G20+H20</f>
        <v>259.68760513776516</v>
      </c>
      <c r="J20" s="49">
        <v>224.71507010705048</v>
      </c>
      <c r="K20" s="49">
        <v>1765.5853588713576</v>
      </c>
      <c r="L20" s="49">
        <f t="shared" si="0"/>
        <v>16.91738151488557</v>
      </c>
    </row>
    <row r="21" spans="1:12" ht="15" customHeight="1">
      <c r="A21" s="46"/>
      <c r="B21" s="47"/>
      <c r="C21" s="48"/>
      <c r="D21" s="48"/>
      <c r="E21" s="48" t="s">
        <v>342</v>
      </c>
      <c r="F21" s="49">
        <f aca="true" t="shared" si="5" ref="F21:K21">SUM(F19:F20)</f>
        <v>2883.406508317802</v>
      </c>
      <c r="G21" s="49">
        <f t="shared" si="5"/>
        <v>180.8562140067499</v>
      </c>
      <c r="H21" s="49">
        <f t="shared" si="5"/>
        <v>115.98284838973609</v>
      </c>
      <c r="I21" s="49">
        <f t="shared" si="5"/>
        <v>296.839062396486</v>
      </c>
      <c r="J21" s="49">
        <f t="shared" si="5"/>
        <v>231.1917222929012</v>
      </c>
      <c r="K21" s="49">
        <f t="shared" si="5"/>
        <v>1907.7257732977007</v>
      </c>
      <c r="L21" s="49">
        <f t="shared" si="0"/>
        <v>10.294735117653037</v>
      </c>
    </row>
    <row r="22" spans="1:12" ht="15" customHeight="1">
      <c r="A22" s="46">
        <v>2</v>
      </c>
      <c r="B22" s="47">
        <v>8</v>
      </c>
      <c r="C22" s="48"/>
      <c r="D22" s="48" t="s">
        <v>10</v>
      </c>
      <c r="E22" s="48" t="s">
        <v>332</v>
      </c>
      <c r="F22" s="49">
        <v>2016.3519617263921</v>
      </c>
      <c r="G22" s="49">
        <v>940.4284490965529</v>
      </c>
      <c r="H22" s="49">
        <v>80.61919634856423</v>
      </c>
      <c r="I22" s="49">
        <f>G22+H22</f>
        <v>1021.047645445117</v>
      </c>
      <c r="J22" s="49">
        <v>167.2936183430461</v>
      </c>
      <c r="K22" s="49">
        <v>1459.558983103699</v>
      </c>
      <c r="L22" s="49">
        <f t="shared" si="0"/>
        <v>50.63836397743281</v>
      </c>
    </row>
    <row r="23" spans="1:12" ht="15" customHeight="1">
      <c r="A23" s="46">
        <v>2</v>
      </c>
      <c r="B23" s="47">
        <v>9</v>
      </c>
      <c r="C23" s="48"/>
      <c r="D23" s="48" t="s">
        <v>11</v>
      </c>
      <c r="E23" s="48" t="s">
        <v>333</v>
      </c>
      <c r="F23" s="49">
        <v>164.55113431861227</v>
      </c>
      <c r="G23" s="49">
        <v>5.2021118012422365</v>
      </c>
      <c r="H23" s="49">
        <v>18.23100223602485</v>
      </c>
      <c r="I23" s="49">
        <f>G23+H23</f>
        <v>23.433114037267085</v>
      </c>
      <c r="J23" s="49">
        <v>1.4469203323847468</v>
      </c>
      <c r="K23" s="49">
        <v>1.8085574145815462</v>
      </c>
      <c r="L23" s="49">
        <f t="shared" si="0"/>
        <v>14.240627470786496</v>
      </c>
    </row>
    <row r="24" spans="1:12" ht="15" customHeight="1">
      <c r="A24" s="46">
        <v>2</v>
      </c>
      <c r="B24" s="47"/>
      <c r="C24" s="48"/>
      <c r="D24" s="48"/>
      <c r="E24" s="48" t="s">
        <v>332</v>
      </c>
      <c r="F24" s="49">
        <v>2379.281890644065</v>
      </c>
      <c r="G24" s="49">
        <v>1156.9457620823523</v>
      </c>
      <c r="H24" s="49">
        <v>180.0317948232704</v>
      </c>
      <c r="I24" s="49">
        <f>G24+H24</f>
        <v>1336.9775569056228</v>
      </c>
      <c r="J24" s="49">
        <v>394.8465326618391</v>
      </c>
      <c r="K24" s="49">
        <v>784.4063499303071</v>
      </c>
      <c r="L24" s="49">
        <f t="shared" si="0"/>
        <v>56.19248236885907</v>
      </c>
    </row>
    <row r="25" spans="1:12" ht="15" customHeight="1">
      <c r="A25" s="46"/>
      <c r="B25" s="47"/>
      <c r="C25" s="48"/>
      <c r="D25" s="48"/>
      <c r="E25" s="48" t="s">
        <v>342</v>
      </c>
      <c r="F25" s="49">
        <f aca="true" t="shared" si="6" ref="F25:K25">SUM(F23:F24)</f>
        <v>2543.833024962677</v>
      </c>
      <c r="G25" s="49">
        <f t="shared" si="6"/>
        <v>1162.1478738835945</v>
      </c>
      <c r="H25" s="49">
        <f t="shared" si="6"/>
        <v>198.26279705929522</v>
      </c>
      <c r="I25" s="49">
        <f t="shared" si="6"/>
        <v>1360.41067094289</v>
      </c>
      <c r="J25" s="49">
        <f t="shared" si="6"/>
        <v>396.29345299422386</v>
      </c>
      <c r="K25" s="49">
        <f t="shared" si="6"/>
        <v>786.2149073448886</v>
      </c>
      <c r="L25" s="49">
        <f t="shared" si="0"/>
        <v>53.47877229335246</v>
      </c>
    </row>
    <row r="26" spans="1:12" ht="15" customHeight="1">
      <c r="A26" s="46">
        <v>2</v>
      </c>
      <c r="B26" s="47">
        <v>10</v>
      </c>
      <c r="C26" s="48"/>
      <c r="D26" s="48" t="s">
        <v>12</v>
      </c>
      <c r="E26" s="48" t="s">
        <v>333</v>
      </c>
      <c r="F26" s="49">
        <v>9647.444981140103</v>
      </c>
      <c r="G26" s="49">
        <v>386.08061870467816</v>
      </c>
      <c r="H26" s="49">
        <v>38.50046997735596</v>
      </c>
      <c r="I26" s="49">
        <f>G26+H26</f>
        <v>424.58108868203414</v>
      </c>
      <c r="J26" s="49">
        <v>30.26528815222516</v>
      </c>
      <c r="K26" s="49">
        <v>2031.9809876744373</v>
      </c>
      <c r="L26" s="49">
        <f t="shared" si="0"/>
        <v>4.400969267117381</v>
      </c>
    </row>
    <row r="27" spans="1:12" ht="15" customHeight="1">
      <c r="A27" s="46">
        <v>2</v>
      </c>
      <c r="B27" s="47"/>
      <c r="C27" s="48"/>
      <c r="D27" s="48"/>
      <c r="E27" s="48" t="s">
        <v>332</v>
      </c>
      <c r="F27" s="49">
        <v>2364.2587416534448</v>
      </c>
      <c r="G27" s="49">
        <v>1313.8752568489447</v>
      </c>
      <c r="H27" s="49">
        <v>120.22659383805465</v>
      </c>
      <c r="I27" s="49">
        <f>G27+H27</f>
        <v>1434.1018506869993</v>
      </c>
      <c r="J27" s="49">
        <v>281.6050855739019</v>
      </c>
      <c r="K27" s="49">
        <v>7803.612369368131</v>
      </c>
      <c r="L27" s="49">
        <f t="shared" si="0"/>
        <v>60.657567863492815</v>
      </c>
    </row>
    <row r="28" spans="1:12" ht="15" customHeight="1">
      <c r="A28" s="46"/>
      <c r="B28" s="47"/>
      <c r="C28" s="48"/>
      <c r="D28" s="48"/>
      <c r="E28" s="48" t="s">
        <v>342</v>
      </c>
      <c r="F28" s="49">
        <f aca="true" t="shared" si="7" ref="F28:K28">SUM(F26:F27)</f>
        <v>12011.703722793547</v>
      </c>
      <c r="G28" s="49">
        <f t="shared" si="7"/>
        <v>1699.9558755536227</v>
      </c>
      <c r="H28" s="49">
        <f t="shared" si="7"/>
        <v>158.72706381541062</v>
      </c>
      <c r="I28" s="49">
        <f t="shared" si="7"/>
        <v>1858.6829393690334</v>
      </c>
      <c r="J28" s="49">
        <f t="shared" si="7"/>
        <v>311.870373726127</v>
      </c>
      <c r="K28" s="49">
        <f t="shared" si="7"/>
        <v>9835.593357042568</v>
      </c>
      <c r="L28" s="49">
        <f t="shared" si="0"/>
        <v>15.473932609925894</v>
      </c>
    </row>
    <row r="29" spans="1:12" ht="15" customHeight="1">
      <c r="A29" s="46">
        <v>2</v>
      </c>
      <c r="B29" s="47">
        <v>11</v>
      </c>
      <c r="C29" s="48"/>
      <c r="D29" s="48" t="s">
        <v>13</v>
      </c>
      <c r="E29" s="48" t="s">
        <v>333</v>
      </c>
      <c r="F29" s="49">
        <v>1491.6841126807512</v>
      </c>
      <c r="G29" s="49">
        <v>1.7330400000000004</v>
      </c>
      <c r="H29" s="49">
        <v>9.06018558778626</v>
      </c>
      <c r="I29" s="49">
        <f>G29+H29</f>
        <v>10.79322558778626</v>
      </c>
      <c r="J29" s="49">
        <v>3.4580952935391496</v>
      </c>
      <c r="K29" s="49">
        <v>49.44454337421065</v>
      </c>
      <c r="L29" s="49">
        <f t="shared" si="0"/>
        <v>0.7235597333264765</v>
      </c>
    </row>
    <row r="30" spans="1:12" ht="15" customHeight="1">
      <c r="A30" s="46">
        <v>2</v>
      </c>
      <c r="B30" s="47"/>
      <c r="C30" s="48"/>
      <c r="D30" s="48"/>
      <c r="E30" s="48" t="s">
        <v>332</v>
      </c>
      <c r="F30" s="49">
        <v>1078.3048479126514</v>
      </c>
      <c r="G30" s="49">
        <v>214.70376156808473</v>
      </c>
      <c r="H30" s="49">
        <v>90.88832657650151</v>
      </c>
      <c r="I30" s="49">
        <f>G30+H30</f>
        <v>305.5920881445862</v>
      </c>
      <c r="J30" s="49">
        <v>196.43896420019897</v>
      </c>
      <c r="K30" s="49">
        <v>2004.2955942756346</v>
      </c>
      <c r="L30" s="49">
        <f t="shared" si="0"/>
        <v>28.340045835474243</v>
      </c>
    </row>
    <row r="31" spans="1:12" ht="15" customHeight="1">
      <c r="A31" s="46"/>
      <c r="B31" s="47"/>
      <c r="C31" s="48"/>
      <c r="D31" s="48"/>
      <c r="E31" s="48" t="s">
        <v>342</v>
      </c>
      <c r="F31" s="49">
        <f aca="true" t="shared" si="8" ref="F31:K31">SUM(F29:F30)</f>
        <v>2569.9889605934027</v>
      </c>
      <c r="G31" s="49">
        <f t="shared" si="8"/>
        <v>216.43680156808472</v>
      </c>
      <c r="H31" s="49">
        <f t="shared" si="8"/>
        <v>99.94851216428778</v>
      </c>
      <c r="I31" s="49">
        <f t="shared" si="8"/>
        <v>316.3853137323725</v>
      </c>
      <c r="J31" s="49">
        <f t="shared" si="8"/>
        <v>199.8970594937381</v>
      </c>
      <c r="K31" s="49">
        <f t="shared" si="8"/>
        <v>2053.740137649845</v>
      </c>
      <c r="L31" s="49">
        <f t="shared" si="0"/>
        <v>12.310765477347422</v>
      </c>
    </row>
    <row r="32" spans="1:12" ht="15" customHeight="1">
      <c r="A32" s="46">
        <v>2</v>
      </c>
      <c r="B32" s="47">
        <v>12</v>
      </c>
      <c r="C32" s="48"/>
      <c r="D32" s="48" t="s">
        <v>14</v>
      </c>
      <c r="E32" s="48" t="s">
        <v>332</v>
      </c>
      <c r="F32" s="49">
        <v>819.2600624957516</v>
      </c>
      <c r="G32" s="49">
        <v>251.65757304004796</v>
      </c>
      <c r="H32" s="49">
        <v>54.306824523206146</v>
      </c>
      <c r="I32" s="49">
        <f>G32+H32</f>
        <v>305.9643975632541</v>
      </c>
      <c r="J32" s="49">
        <v>110.22244411127646</v>
      </c>
      <c r="K32" s="49">
        <v>409.4074217380107</v>
      </c>
      <c r="L32" s="49">
        <f t="shared" si="0"/>
        <v>37.346431440973696</v>
      </c>
    </row>
    <row r="33" spans="1:12" ht="15" customHeight="1">
      <c r="A33" s="46">
        <v>2</v>
      </c>
      <c r="B33" s="47">
        <v>13</v>
      </c>
      <c r="C33" s="48"/>
      <c r="D33" s="48" t="s">
        <v>15</v>
      </c>
      <c r="E33" s="48" t="s">
        <v>333</v>
      </c>
      <c r="F33" s="49">
        <v>79.652059344449</v>
      </c>
      <c r="G33" s="49">
        <v>0</v>
      </c>
      <c r="H33" s="49">
        <v>1.3161144341917623</v>
      </c>
      <c r="I33" s="49">
        <f>G33+H33</f>
        <v>1.3161144341917623</v>
      </c>
      <c r="J33" s="49">
        <v>1.1453600334988887</v>
      </c>
      <c r="K33" s="49">
        <v>6.569730165959509</v>
      </c>
      <c r="L33" s="49">
        <f t="shared" si="0"/>
        <v>1.6523294501405545</v>
      </c>
    </row>
    <row r="34" spans="1:12" ht="15" customHeight="1">
      <c r="A34" s="46">
        <v>2</v>
      </c>
      <c r="B34" s="47"/>
      <c r="C34" s="48"/>
      <c r="D34" s="48"/>
      <c r="E34" s="48" t="s">
        <v>332</v>
      </c>
      <c r="F34" s="49">
        <v>651.7481577805548</v>
      </c>
      <c r="G34" s="49">
        <v>49.53419082116736</v>
      </c>
      <c r="H34" s="49">
        <v>57.717877402106346</v>
      </c>
      <c r="I34" s="49">
        <f>G34+H34</f>
        <v>107.25206822327371</v>
      </c>
      <c r="J34" s="49">
        <v>116.9260872750401</v>
      </c>
      <c r="K34" s="49">
        <v>498.17062943889744</v>
      </c>
      <c r="L34" s="49">
        <f t="shared" si="0"/>
        <v>16.456060050634733</v>
      </c>
    </row>
    <row r="35" spans="1:12" ht="15" customHeight="1">
      <c r="A35" s="46"/>
      <c r="B35" s="47"/>
      <c r="C35" s="48"/>
      <c r="D35" s="48"/>
      <c r="E35" s="48" t="s">
        <v>342</v>
      </c>
      <c r="F35" s="49">
        <f aca="true" t="shared" si="9" ref="F35:K35">SUM(F33:F34)</f>
        <v>731.4002171250038</v>
      </c>
      <c r="G35" s="49">
        <f t="shared" si="9"/>
        <v>49.53419082116736</v>
      </c>
      <c r="H35" s="49">
        <f t="shared" si="9"/>
        <v>59.03399183629811</v>
      </c>
      <c r="I35" s="49">
        <f t="shared" si="9"/>
        <v>108.56818265746547</v>
      </c>
      <c r="J35" s="49">
        <f t="shared" si="9"/>
        <v>118.07144730853899</v>
      </c>
      <c r="K35" s="49">
        <f t="shared" si="9"/>
        <v>504.74035960485696</v>
      </c>
      <c r="L35" s="49">
        <f t="shared" si="0"/>
        <v>14.843881655412478</v>
      </c>
    </row>
    <row r="36" spans="1:12" s="1" customFormat="1" ht="15" customHeight="1">
      <c r="A36" s="50"/>
      <c r="B36" s="67" t="s">
        <v>333</v>
      </c>
      <c r="C36" s="68"/>
      <c r="D36" s="68"/>
      <c r="E36" s="69"/>
      <c r="F36" s="51">
        <f aca="true" t="shared" si="10" ref="F36:K36">F7+F10+F13+F16+F19+F23+F26+F29+F33</f>
        <v>16665.748918247846</v>
      </c>
      <c r="G36" s="51">
        <f t="shared" si="10"/>
        <v>441.8280000000001</v>
      </c>
      <c r="H36" s="51">
        <f t="shared" si="10"/>
        <v>122.91671000000001</v>
      </c>
      <c r="I36" s="51">
        <f t="shared" si="10"/>
        <v>564.74471</v>
      </c>
      <c r="J36" s="51">
        <f t="shared" si="10"/>
        <v>102.13359313434097</v>
      </c>
      <c r="K36" s="51">
        <f t="shared" si="10"/>
        <v>2931.4856245995575</v>
      </c>
      <c r="L36" s="51">
        <f t="shared" si="0"/>
        <v>3.3886548559581593</v>
      </c>
    </row>
    <row r="37" spans="1:12" s="1" customFormat="1" ht="15" customHeight="1">
      <c r="A37" s="50"/>
      <c r="B37" s="67" t="s">
        <v>332</v>
      </c>
      <c r="C37" s="68"/>
      <c r="D37" s="68"/>
      <c r="E37" s="69"/>
      <c r="F37" s="51">
        <f aca="true" t="shared" si="11" ref="F37:K37">F5+F6+F8+F11+F14+F17+F20+F22+F24+F27+F30+F32+F34</f>
        <v>19209.534036585985</v>
      </c>
      <c r="G37" s="51">
        <f t="shared" si="11"/>
        <v>5691.024</v>
      </c>
      <c r="H37" s="51">
        <f t="shared" si="11"/>
        <v>1109.09508</v>
      </c>
      <c r="I37" s="51">
        <f t="shared" si="11"/>
        <v>6800.11908</v>
      </c>
      <c r="J37" s="51">
        <f t="shared" si="11"/>
        <v>2357.6770568656593</v>
      </c>
      <c r="K37" s="51">
        <f t="shared" si="11"/>
        <v>23119.122890234285</v>
      </c>
      <c r="L37" s="51">
        <f t="shared" si="0"/>
        <v>35.399708639723734</v>
      </c>
    </row>
    <row r="38" spans="1:12" s="1" customFormat="1" ht="15" customHeight="1">
      <c r="A38" s="50"/>
      <c r="B38" s="67" t="s">
        <v>342</v>
      </c>
      <c r="C38" s="68"/>
      <c r="D38" s="68"/>
      <c r="E38" s="69"/>
      <c r="F38" s="51">
        <f aca="true" t="shared" si="12" ref="F38:K38">F36+F37</f>
        <v>35875.282954833834</v>
      </c>
      <c r="G38" s="51">
        <f t="shared" si="12"/>
        <v>6132.852000000001</v>
      </c>
      <c r="H38" s="51">
        <f t="shared" si="12"/>
        <v>1232.01179</v>
      </c>
      <c r="I38" s="51">
        <f t="shared" si="12"/>
        <v>7364.86379</v>
      </c>
      <c r="J38" s="51">
        <f t="shared" si="12"/>
        <v>2459.8106500000004</v>
      </c>
      <c r="K38" s="51">
        <f t="shared" si="12"/>
        <v>26050.608514833842</v>
      </c>
      <c r="L38" s="51">
        <f t="shared" si="0"/>
        <v>20.529075127497105</v>
      </c>
    </row>
    <row r="39" spans="1:12" s="1" customFormat="1" ht="15" customHeight="1">
      <c r="A39" s="50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2"/>
    </row>
    <row r="40" spans="1:12" ht="15" customHeight="1">
      <c r="A40" s="46">
        <v>3</v>
      </c>
      <c r="B40" s="47">
        <v>14</v>
      </c>
      <c r="C40" s="48" t="s">
        <v>16</v>
      </c>
      <c r="D40" s="48" t="s">
        <v>17</v>
      </c>
      <c r="E40" s="48" t="s">
        <v>333</v>
      </c>
      <c r="F40" s="49">
        <v>92.31698666316406</v>
      </c>
      <c r="G40" s="49">
        <v>9.215493649783356</v>
      </c>
      <c r="H40" s="49">
        <v>1.6873678195201585</v>
      </c>
      <c r="I40" s="49">
        <f>G40+H40</f>
        <v>10.902861469303515</v>
      </c>
      <c r="J40" s="49">
        <v>2.159323390068545</v>
      </c>
      <c r="K40" s="49">
        <v>11.043662389530333</v>
      </c>
      <c r="L40" s="49">
        <f aca="true" t="shared" si="13" ref="L40:L84">I40/F40*100</f>
        <v>11.810244098504494</v>
      </c>
    </row>
    <row r="41" spans="1:12" ht="15" customHeight="1">
      <c r="A41" s="46">
        <v>3</v>
      </c>
      <c r="B41" s="47"/>
      <c r="C41" s="48"/>
      <c r="D41" s="48"/>
      <c r="E41" s="48" t="s">
        <v>332</v>
      </c>
      <c r="F41" s="49">
        <v>1728.504618112183</v>
      </c>
      <c r="G41" s="49">
        <v>974.807840853414</v>
      </c>
      <c r="H41" s="49">
        <v>326.25730951762444</v>
      </c>
      <c r="I41" s="49">
        <f>G41+H41</f>
        <v>1301.0651503710383</v>
      </c>
      <c r="J41" s="49">
        <v>290.8332772649588</v>
      </c>
      <c r="K41" s="49">
        <v>204.8338828628569</v>
      </c>
      <c r="L41" s="49">
        <f t="shared" si="13"/>
        <v>75.27114112035291</v>
      </c>
    </row>
    <row r="42" spans="1:13" ht="15" customHeight="1">
      <c r="A42" s="46"/>
      <c r="B42" s="47"/>
      <c r="C42" s="48"/>
      <c r="D42" s="48"/>
      <c r="E42" s="48" t="s">
        <v>342</v>
      </c>
      <c r="F42" s="49">
        <f aca="true" t="shared" si="14" ref="F42:K42">SUM(F40:F41)</f>
        <v>1820.821604775347</v>
      </c>
      <c r="G42" s="49">
        <f t="shared" si="14"/>
        <v>984.0233345031974</v>
      </c>
      <c r="H42" s="49">
        <f t="shared" si="14"/>
        <v>327.9446773371446</v>
      </c>
      <c r="I42" s="49">
        <f t="shared" si="14"/>
        <v>1311.968011840342</v>
      </c>
      <c r="J42" s="49">
        <f t="shared" si="14"/>
        <v>292.99260065502733</v>
      </c>
      <c r="K42" s="49">
        <f t="shared" si="14"/>
        <v>215.87754525238725</v>
      </c>
      <c r="L42" s="49">
        <f t="shared" si="13"/>
        <v>72.05362724165461</v>
      </c>
      <c r="M42" t="s">
        <v>366</v>
      </c>
    </row>
    <row r="43" spans="1:12" ht="15" customHeight="1">
      <c r="A43" s="46">
        <v>3</v>
      </c>
      <c r="B43" s="47">
        <v>15</v>
      </c>
      <c r="C43" s="48"/>
      <c r="D43" s="48" t="s">
        <v>18</v>
      </c>
      <c r="E43" s="48" t="s">
        <v>333</v>
      </c>
      <c r="F43" s="49">
        <v>60.651605509939195</v>
      </c>
      <c r="G43" s="49">
        <v>28.822811059907835</v>
      </c>
      <c r="H43" s="49">
        <v>6.26563465437788</v>
      </c>
      <c r="I43" s="49">
        <f>G43+H43</f>
        <v>35.08844571428571</v>
      </c>
      <c r="J43" s="49">
        <v>3.902228474334777</v>
      </c>
      <c r="K43" s="49">
        <v>1.1494045868303289</v>
      </c>
      <c r="L43" s="49">
        <f t="shared" si="13"/>
        <v>57.85245983065632</v>
      </c>
    </row>
    <row r="44" spans="1:12" ht="15" customHeight="1">
      <c r="A44" s="46">
        <v>3</v>
      </c>
      <c r="B44" s="47"/>
      <c r="C44" s="48"/>
      <c r="D44" s="48"/>
      <c r="E44" s="48" t="s">
        <v>332</v>
      </c>
      <c r="F44" s="49">
        <v>1661.1272689864861</v>
      </c>
      <c r="G44" s="49">
        <v>908.0818738428777</v>
      </c>
      <c r="H44" s="49">
        <v>319.8157460285471</v>
      </c>
      <c r="I44" s="49">
        <f>G44+H44</f>
        <v>1227.897619871425</v>
      </c>
      <c r="J44" s="49">
        <v>405.1470659164975</v>
      </c>
      <c r="K44" s="49">
        <v>48.55827005102314</v>
      </c>
      <c r="L44" s="49">
        <f t="shared" si="13"/>
        <v>73.91953902608617</v>
      </c>
    </row>
    <row r="45" spans="1:12" ht="15" customHeight="1">
      <c r="A45" s="46"/>
      <c r="B45" s="47"/>
      <c r="C45" s="48"/>
      <c r="D45" s="48"/>
      <c r="E45" s="48" t="s">
        <v>342</v>
      </c>
      <c r="F45" s="49">
        <f aca="true" t="shared" si="15" ref="F45:K45">SUM(F43:F44)</f>
        <v>1721.7788744964253</v>
      </c>
      <c r="G45" s="49">
        <f t="shared" si="15"/>
        <v>936.9046849027856</v>
      </c>
      <c r="H45" s="49">
        <f t="shared" si="15"/>
        <v>326.081380682925</v>
      </c>
      <c r="I45" s="49">
        <f t="shared" si="15"/>
        <v>1262.9860655857105</v>
      </c>
      <c r="J45" s="49">
        <f t="shared" si="15"/>
        <v>409.0492943908323</v>
      </c>
      <c r="K45" s="49">
        <f t="shared" si="15"/>
        <v>49.70767463785347</v>
      </c>
      <c r="L45" s="49">
        <f t="shared" si="13"/>
        <v>73.35355801453312</v>
      </c>
    </row>
    <row r="46" spans="1:12" ht="15" customHeight="1">
      <c r="A46" s="46">
        <v>3</v>
      </c>
      <c r="B46" s="47">
        <v>16</v>
      </c>
      <c r="C46" s="48"/>
      <c r="D46" s="48" t="s">
        <v>19</v>
      </c>
      <c r="E46" s="48" t="s">
        <v>333</v>
      </c>
      <c r="F46" s="49">
        <v>14.667842851802385</v>
      </c>
      <c r="G46" s="49">
        <v>3.701612903225806</v>
      </c>
      <c r="H46" s="49">
        <v>1.3621470967741938</v>
      </c>
      <c r="I46" s="49">
        <f>G46+H46</f>
        <v>5.06376</v>
      </c>
      <c r="J46" s="49">
        <v>0.6516644266184612</v>
      </c>
      <c r="K46" s="49">
        <v>1.340972017968717</v>
      </c>
      <c r="L46" s="49">
        <f t="shared" si="13"/>
        <v>34.52286782154722</v>
      </c>
    </row>
    <row r="47" spans="1:12" ht="15" customHeight="1">
      <c r="A47" s="46">
        <v>3</v>
      </c>
      <c r="B47" s="47"/>
      <c r="C47" s="48"/>
      <c r="D47" s="48"/>
      <c r="E47" s="48" t="s">
        <v>332</v>
      </c>
      <c r="F47" s="49">
        <v>381.3337806315996</v>
      </c>
      <c r="G47" s="49">
        <v>189.94623161229953</v>
      </c>
      <c r="H47" s="49">
        <v>38.293597713635016</v>
      </c>
      <c r="I47" s="49">
        <f>G47+H47</f>
        <v>228.23982932593455</v>
      </c>
      <c r="J47" s="49">
        <v>78.65474404254371</v>
      </c>
      <c r="K47" s="49">
        <v>82.03199384303137</v>
      </c>
      <c r="L47" s="49">
        <f t="shared" si="13"/>
        <v>59.853031889255405</v>
      </c>
    </row>
    <row r="48" spans="1:13" ht="15" customHeight="1">
      <c r="A48" s="46"/>
      <c r="B48" s="47"/>
      <c r="C48" s="48"/>
      <c r="D48" s="48"/>
      <c r="E48" s="48" t="s">
        <v>342</v>
      </c>
      <c r="F48" s="49">
        <f aca="true" t="shared" si="16" ref="F48:K48">SUM(F46:F47)</f>
        <v>396.001623483402</v>
      </c>
      <c r="G48" s="49">
        <f t="shared" si="16"/>
        <v>193.64784451552532</v>
      </c>
      <c r="H48" s="49">
        <f t="shared" si="16"/>
        <v>39.65574481040921</v>
      </c>
      <c r="I48" s="49">
        <f t="shared" si="16"/>
        <v>233.30358932593455</v>
      </c>
      <c r="J48" s="49">
        <f t="shared" si="16"/>
        <v>79.30640846916218</v>
      </c>
      <c r="K48" s="49">
        <f t="shared" si="16"/>
        <v>83.3729658610001</v>
      </c>
      <c r="L48" s="49">
        <f t="shared" si="13"/>
        <v>58.914806276220546</v>
      </c>
      <c r="M48" t="s">
        <v>366</v>
      </c>
    </row>
    <row r="49" spans="1:12" ht="15" customHeight="1">
      <c r="A49" s="46">
        <v>3</v>
      </c>
      <c r="B49" s="47">
        <v>17</v>
      </c>
      <c r="C49" s="48"/>
      <c r="D49" s="48" t="s">
        <v>20</v>
      </c>
      <c r="E49" s="48" t="s">
        <v>333</v>
      </c>
      <c r="F49" s="49">
        <v>277.04400146011807</v>
      </c>
      <c r="G49" s="49">
        <v>75.15</v>
      </c>
      <c r="H49" s="49">
        <v>2.4744900000000003</v>
      </c>
      <c r="I49" s="49">
        <f>G49+H49</f>
        <v>77.62449000000001</v>
      </c>
      <c r="J49" s="49">
        <v>12.152652916608549</v>
      </c>
      <c r="K49" s="49">
        <v>52.95509346090855</v>
      </c>
      <c r="L49" s="49">
        <f t="shared" si="13"/>
        <v>28.018830796152233</v>
      </c>
    </row>
    <row r="50" spans="1:12" ht="15" customHeight="1">
      <c r="A50" s="46">
        <v>3</v>
      </c>
      <c r="B50" s="47"/>
      <c r="C50" s="48"/>
      <c r="D50" s="48"/>
      <c r="E50" s="48" t="s">
        <v>332</v>
      </c>
      <c r="F50" s="49">
        <v>1123.2080584000003</v>
      </c>
      <c r="G50" s="49">
        <v>240.66</v>
      </c>
      <c r="H50" s="49">
        <v>98.53031999999999</v>
      </c>
      <c r="I50" s="49">
        <f>G50+H50</f>
        <v>339.19032</v>
      </c>
      <c r="J50" s="49">
        <v>189.85696708339145</v>
      </c>
      <c r="K50" s="49">
        <v>728.4725363992095</v>
      </c>
      <c r="L50" s="49">
        <f t="shared" si="13"/>
        <v>30.19835171795095</v>
      </c>
    </row>
    <row r="51" spans="1:12" ht="15" customHeight="1">
      <c r="A51" s="46"/>
      <c r="B51" s="47"/>
      <c r="C51" s="48"/>
      <c r="D51" s="48"/>
      <c r="E51" s="48" t="s">
        <v>342</v>
      </c>
      <c r="F51" s="49">
        <f aca="true" t="shared" si="17" ref="F51:K51">SUM(F49:F50)</f>
        <v>1400.2520598601184</v>
      </c>
      <c r="G51" s="49">
        <f t="shared" si="17"/>
        <v>315.81</v>
      </c>
      <c r="H51" s="49">
        <f t="shared" si="17"/>
        <v>101.00480999999999</v>
      </c>
      <c r="I51" s="49">
        <f t="shared" si="17"/>
        <v>416.81480999999997</v>
      </c>
      <c r="J51" s="49">
        <f t="shared" si="17"/>
        <v>202.00962</v>
      </c>
      <c r="K51" s="49">
        <f t="shared" si="17"/>
        <v>781.427629860118</v>
      </c>
      <c r="L51" s="49">
        <f t="shared" si="13"/>
        <v>29.767127072938475</v>
      </c>
    </row>
    <row r="52" spans="1:12" ht="15" customHeight="1">
      <c r="A52" s="46">
        <v>3</v>
      </c>
      <c r="B52" s="47">
        <v>18</v>
      </c>
      <c r="C52" s="48"/>
      <c r="D52" s="48" t="s">
        <v>21</v>
      </c>
      <c r="E52" s="48" t="s">
        <v>333</v>
      </c>
      <c r="F52" s="49">
        <v>126.5604871389541</v>
      </c>
      <c r="G52" s="49">
        <v>32.14990416377798</v>
      </c>
      <c r="H52" s="49">
        <v>11.862854486032381</v>
      </c>
      <c r="I52" s="49">
        <f>G52+H52</f>
        <v>44.012758649810365</v>
      </c>
      <c r="J52" s="49">
        <v>6.191109606736601</v>
      </c>
      <c r="K52" s="49">
        <v>12.31091775673549</v>
      </c>
      <c r="L52" s="49">
        <f t="shared" si="13"/>
        <v>34.77606608884777</v>
      </c>
    </row>
    <row r="53" spans="1:12" ht="15" customHeight="1">
      <c r="A53" s="46">
        <v>3</v>
      </c>
      <c r="B53" s="47"/>
      <c r="C53" s="48"/>
      <c r="D53" s="48"/>
      <c r="E53" s="48" t="s">
        <v>332</v>
      </c>
      <c r="F53" s="49">
        <v>1006.767157713024</v>
      </c>
      <c r="G53" s="49">
        <v>235.98943815501949</v>
      </c>
      <c r="H53" s="49">
        <v>112.04419244499462</v>
      </c>
      <c r="I53" s="49">
        <f>G53+H53</f>
        <v>348.03363060001413</v>
      </c>
      <c r="J53" s="49">
        <v>241.64526295776182</v>
      </c>
      <c r="K53" s="49">
        <v>481.2153152449133</v>
      </c>
      <c r="L53" s="49">
        <f t="shared" si="13"/>
        <v>34.56942630017934</v>
      </c>
    </row>
    <row r="54" spans="1:12" ht="15" customHeight="1">
      <c r="A54" s="46"/>
      <c r="B54" s="47"/>
      <c r="C54" s="48"/>
      <c r="D54" s="48"/>
      <c r="E54" s="48" t="s">
        <v>342</v>
      </c>
      <c r="F54" s="49">
        <f aca="true" t="shared" si="18" ref="F54:K54">SUM(F52:F53)</f>
        <v>1133.327644851978</v>
      </c>
      <c r="G54" s="49">
        <f t="shared" si="18"/>
        <v>268.13934231879745</v>
      </c>
      <c r="H54" s="49">
        <f t="shared" si="18"/>
        <v>123.907046931027</v>
      </c>
      <c r="I54" s="49">
        <f t="shared" si="18"/>
        <v>392.04638924982453</v>
      </c>
      <c r="J54" s="49">
        <f t="shared" si="18"/>
        <v>247.83637256449842</v>
      </c>
      <c r="K54" s="49">
        <f t="shared" si="18"/>
        <v>493.5262330016488</v>
      </c>
      <c r="L54" s="49">
        <f t="shared" si="13"/>
        <v>34.59250209157556</v>
      </c>
    </row>
    <row r="55" spans="1:12" ht="15" customHeight="1">
      <c r="A55" s="46">
        <v>3</v>
      </c>
      <c r="B55" s="47">
        <v>19</v>
      </c>
      <c r="C55" s="48"/>
      <c r="D55" s="48" t="s">
        <v>22</v>
      </c>
      <c r="E55" s="48" t="s">
        <v>333</v>
      </c>
      <c r="F55" s="49">
        <v>70.73309343911012</v>
      </c>
      <c r="G55" s="49">
        <v>15.9812028465397</v>
      </c>
      <c r="H55" s="49">
        <v>6.032577258390767</v>
      </c>
      <c r="I55" s="49">
        <f>G55+H55</f>
        <v>22.01378010493047</v>
      </c>
      <c r="J55" s="49">
        <v>3.630607293329753</v>
      </c>
      <c r="K55" s="49">
        <v>7.605889379882781</v>
      </c>
      <c r="L55" s="49">
        <f t="shared" si="13"/>
        <v>31.12232059224274</v>
      </c>
    </row>
    <row r="56" spans="1:12" ht="15" customHeight="1">
      <c r="A56" s="46">
        <v>3</v>
      </c>
      <c r="B56" s="47"/>
      <c r="C56" s="48"/>
      <c r="D56" s="48"/>
      <c r="E56" s="48" t="s">
        <v>332</v>
      </c>
      <c r="F56" s="49">
        <v>664.772936869274</v>
      </c>
      <c r="G56" s="49">
        <v>168.1063403400185</v>
      </c>
      <c r="H56" s="49">
        <v>68.8934671423815</v>
      </c>
      <c r="I56" s="49">
        <f>G56+H56</f>
        <v>236.9998074824</v>
      </c>
      <c r="J56" s="49">
        <v>146.22267629038996</v>
      </c>
      <c r="K56" s="49">
        <v>319.0533083585448</v>
      </c>
      <c r="L56" s="49">
        <f t="shared" si="13"/>
        <v>35.65124185087057</v>
      </c>
    </row>
    <row r="57" spans="1:12" ht="15" customHeight="1">
      <c r="A57" s="46"/>
      <c r="B57" s="47"/>
      <c r="C57" s="48"/>
      <c r="D57" s="48"/>
      <c r="E57" s="48" t="s">
        <v>342</v>
      </c>
      <c r="F57" s="49">
        <f aca="true" t="shared" si="19" ref="F57:K57">SUM(F55:F56)</f>
        <v>735.5060303083841</v>
      </c>
      <c r="G57" s="49">
        <f t="shared" si="19"/>
        <v>184.0875431865582</v>
      </c>
      <c r="H57" s="49">
        <f t="shared" si="19"/>
        <v>74.92604440077227</v>
      </c>
      <c r="I57" s="49">
        <f t="shared" si="19"/>
        <v>259.01358758733045</v>
      </c>
      <c r="J57" s="49">
        <f t="shared" si="19"/>
        <v>149.8532835837197</v>
      </c>
      <c r="K57" s="49">
        <f t="shared" si="19"/>
        <v>326.6591977384276</v>
      </c>
      <c r="L57" s="49">
        <f t="shared" si="13"/>
        <v>35.215698704568176</v>
      </c>
    </row>
    <row r="58" spans="1:12" ht="15" customHeight="1">
      <c r="A58" s="46">
        <v>3</v>
      </c>
      <c r="B58" s="47">
        <v>20</v>
      </c>
      <c r="C58" s="48"/>
      <c r="D58" s="48" t="s">
        <v>23</v>
      </c>
      <c r="E58" s="48" t="s">
        <v>333</v>
      </c>
      <c r="F58" s="49">
        <v>122.50705888048044</v>
      </c>
      <c r="G58" s="49">
        <v>16.080600480960005</v>
      </c>
      <c r="H58" s="49">
        <v>4.679943451023838</v>
      </c>
      <c r="I58" s="49">
        <f>G58+H58</f>
        <v>20.760543931983843</v>
      </c>
      <c r="J58" s="49">
        <v>4.253339573377069</v>
      </c>
      <c r="K58" s="49">
        <v>14.759392065654872</v>
      </c>
      <c r="L58" s="49">
        <f t="shared" si="13"/>
        <v>16.94640629013722</v>
      </c>
    </row>
    <row r="59" spans="1:12" ht="15" customHeight="1">
      <c r="A59" s="46">
        <v>3</v>
      </c>
      <c r="B59" s="47"/>
      <c r="C59" s="48"/>
      <c r="D59" s="48"/>
      <c r="E59" s="48" t="s">
        <v>332</v>
      </c>
      <c r="F59" s="49">
        <v>735.7128904536588</v>
      </c>
      <c r="G59" s="49">
        <v>185.2309207114044</v>
      </c>
      <c r="H59" s="49">
        <v>70.69568773321097</v>
      </c>
      <c r="I59" s="49">
        <f>G59+H59</f>
        <v>255.92660844461537</v>
      </c>
      <c r="J59" s="49">
        <v>146.48759064809474</v>
      </c>
      <c r="K59" s="49">
        <v>416.16254712509823</v>
      </c>
      <c r="L59" s="49">
        <f t="shared" si="13"/>
        <v>34.78620692466115</v>
      </c>
    </row>
    <row r="60" spans="1:12" ht="15" customHeight="1">
      <c r="A60" s="46"/>
      <c r="B60" s="47"/>
      <c r="C60" s="48"/>
      <c r="D60" s="48"/>
      <c r="E60" s="48" t="s">
        <v>342</v>
      </c>
      <c r="F60" s="49">
        <f aca="true" t="shared" si="20" ref="F60:K60">SUM(F58:F59)</f>
        <v>858.2199493341393</v>
      </c>
      <c r="G60" s="49">
        <f t="shared" si="20"/>
        <v>201.3115211923644</v>
      </c>
      <c r="H60" s="49">
        <f t="shared" si="20"/>
        <v>75.3756311842348</v>
      </c>
      <c r="I60" s="49">
        <f t="shared" si="20"/>
        <v>276.6871523765992</v>
      </c>
      <c r="J60" s="49">
        <f t="shared" si="20"/>
        <v>150.7409302214718</v>
      </c>
      <c r="K60" s="49">
        <f t="shared" si="20"/>
        <v>430.9219391907531</v>
      </c>
      <c r="L60" s="49">
        <f t="shared" si="13"/>
        <v>32.2396551829482</v>
      </c>
    </row>
    <row r="61" spans="1:12" ht="15" customHeight="1">
      <c r="A61" s="46">
        <v>3</v>
      </c>
      <c r="B61" s="47">
        <v>21</v>
      </c>
      <c r="C61" s="48"/>
      <c r="D61" s="48" t="s">
        <v>24</v>
      </c>
      <c r="E61" s="48" t="s">
        <v>333</v>
      </c>
      <c r="F61" s="49">
        <v>99.68481701122904</v>
      </c>
      <c r="G61" s="49">
        <v>68.72994010704274</v>
      </c>
      <c r="H61" s="49">
        <v>6.0296455713508434</v>
      </c>
      <c r="I61" s="49">
        <f>G61+H61</f>
        <v>74.75958567839358</v>
      </c>
      <c r="J61" s="49">
        <v>5.2938477709854554</v>
      </c>
      <c r="K61" s="49">
        <v>12.706866342335372</v>
      </c>
      <c r="L61" s="49">
        <f t="shared" si="13"/>
        <v>74.99596018716898</v>
      </c>
    </row>
    <row r="62" spans="1:12" ht="15" customHeight="1">
      <c r="A62" s="46">
        <v>3</v>
      </c>
      <c r="B62" s="47"/>
      <c r="C62" s="48"/>
      <c r="D62" s="48"/>
      <c r="E62" s="48" t="s">
        <v>332</v>
      </c>
      <c r="F62" s="49">
        <v>879.7078522973914</v>
      </c>
      <c r="G62" s="49">
        <v>278.78248149369557</v>
      </c>
      <c r="H62" s="49">
        <v>94.2824048415417</v>
      </c>
      <c r="I62" s="49">
        <f>G62+H62</f>
        <v>373.06488633523725</v>
      </c>
      <c r="J62" s="49">
        <v>182.43404659584337</v>
      </c>
      <c r="K62" s="49">
        <v>331.10290170097846</v>
      </c>
      <c r="L62" s="49">
        <f t="shared" si="13"/>
        <v>42.40781588580388</v>
      </c>
    </row>
    <row r="63" spans="1:12" ht="15" customHeight="1">
      <c r="A63" s="46"/>
      <c r="B63" s="47"/>
      <c r="C63" s="48"/>
      <c r="D63" s="48"/>
      <c r="E63" s="48" t="s">
        <v>342</v>
      </c>
      <c r="F63" s="49">
        <f aca="true" t="shared" si="21" ref="F63:K63">SUM(F61:F62)</f>
        <v>979.3926693086204</v>
      </c>
      <c r="G63" s="49">
        <f t="shared" si="21"/>
        <v>347.5124216007383</v>
      </c>
      <c r="H63" s="49">
        <f t="shared" si="21"/>
        <v>100.31205041289255</v>
      </c>
      <c r="I63" s="49">
        <f t="shared" si="21"/>
        <v>447.82447201363084</v>
      </c>
      <c r="J63" s="49">
        <f t="shared" si="21"/>
        <v>187.72789436682882</v>
      </c>
      <c r="K63" s="49">
        <f t="shared" si="21"/>
        <v>343.80976804331385</v>
      </c>
      <c r="L63" s="49">
        <f t="shared" si="13"/>
        <v>45.724711451001795</v>
      </c>
    </row>
    <row r="64" spans="1:12" ht="15" customHeight="1">
      <c r="A64" s="46">
        <v>3</v>
      </c>
      <c r="B64" s="47">
        <v>22</v>
      </c>
      <c r="C64" s="48"/>
      <c r="D64" s="48" t="s">
        <v>25</v>
      </c>
      <c r="E64" s="48" t="s">
        <v>333</v>
      </c>
      <c r="F64" s="49">
        <v>501.67811606225763</v>
      </c>
      <c r="G64" s="49">
        <v>46.47981856521033</v>
      </c>
      <c r="H64" s="49">
        <v>4.087059703196512</v>
      </c>
      <c r="I64" s="49">
        <f>G64+H64</f>
        <v>50.56687826840684</v>
      </c>
      <c r="J64" s="49">
        <v>9.745596308264808</v>
      </c>
      <c r="K64" s="49">
        <v>62.46236892636334</v>
      </c>
      <c r="L64" s="49">
        <f t="shared" si="13"/>
        <v>10.07954635639948</v>
      </c>
    </row>
    <row r="65" spans="1:12" ht="15" customHeight="1">
      <c r="A65" s="46">
        <v>3</v>
      </c>
      <c r="B65" s="47"/>
      <c r="C65" s="48"/>
      <c r="D65" s="48"/>
      <c r="E65" s="48" t="s">
        <v>332</v>
      </c>
      <c r="F65" s="49">
        <v>1198.3701481934813</v>
      </c>
      <c r="G65" s="49">
        <v>334.02114502768586</v>
      </c>
      <c r="H65" s="49">
        <v>97.32027546620398</v>
      </c>
      <c r="I65" s="49">
        <f>G65+H65</f>
        <v>431.3414204938898</v>
      </c>
      <c r="J65" s="49">
        <v>185.00266080527226</v>
      </c>
      <c r="K65" s="49">
        <v>960.9832432910355</v>
      </c>
      <c r="L65" s="49">
        <f t="shared" si="13"/>
        <v>35.9940057872877</v>
      </c>
    </row>
    <row r="66" spans="1:12" ht="15" customHeight="1">
      <c r="A66" s="46"/>
      <c r="B66" s="47"/>
      <c r="C66" s="48"/>
      <c r="D66" s="48"/>
      <c r="E66" s="48" t="s">
        <v>342</v>
      </c>
      <c r="F66" s="49">
        <f aca="true" t="shared" si="22" ref="F66:K66">SUM(F64:F65)</f>
        <v>1700.048264255739</v>
      </c>
      <c r="G66" s="49">
        <f t="shared" si="22"/>
        <v>380.5009635928962</v>
      </c>
      <c r="H66" s="49">
        <f t="shared" si="22"/>
        <v>101.4073351694005</v>
      </c>
      <c r="I66" s="49">
        <f t="shared" si="22"/>
        <v>481.9082987622967</v>
      </c>
      <c r="J66" s="49">
        <f t="shared" si="22"/>
        <v>194.74825711353708</v>
      </c>
      <c r="K66" s="49">
        <f t="shared" si="22"/>
        <v>1023.4456122173988</v>
      </c>
      <c r="L66" s="49">
        <f t="shared" si="13"/>
        <v>28.346742201067478</v>
      </c>
    </row>
    <row r="67" spans="1:12" ht="15" customHeight="1">
      <c r="A67" s="46">
        <v>3</v>
      </c>
      <c r="B67" s="47">
        <v>23</v>
      </c>
      <c r="C67" s="48"/>
      <c r="D67" s="48" t="s">
        <v>26</v>
      </c>
      <c r="E67" s="48" t="s">
        <v>333</v>
      </c>
      <c r="F67" s="49">
        <v>450.3509146642641</v>
      </c>
      <c r="G67" s="49">
        <v>28.41664973785473</v>
      </c>
      <c r="H67" s="49">
        <v>2.946581622660165</v>
      </c>
      <c r="I67" s="49">
        <f>G67+H67</f>
        <v>31.363231360514895</v>
      </c>
      <c r="J67" s="49">
        <v>31.331451065964988</v>
      </c>
      <c r="K67" s="49">
        <v>161.09883336047284</v>
      </c>
      <c r="L67" s="49">
        <f t="shared" si="13"/>
        <v>6.96417623219354</v>
      </c>
    </row>
    <row r="68" spans="1:12" ht="15" customHeight="1">
      <c r="A68" s="46">
        <v>3</v>
      </c>
      <c r="B68" s="47"/>
      <c r="C68" s="48"/>
      <c r="D68" s="48"/>
      <c r="E68" s="48" t="s">
        <v>332</v>
      </c>
      <c r="F68" s="49">
        <v>1941.8222353191657</v>
      </c>
      <c r="G68" s="49">
        <v>437.53740953131563</v>
      </c>
      <c r="H68" s="49">
        <v>159.073633154246</v>
      </c>
      <c r="I68" s="49">
        <f>G68+H68</f>
        <v>596.6110426855616</v>
      </c>
      <c r="J68" s="49">
        <v>276.4498996392328</v>
      </c>
      <c r="K68" s="49">
        <v>1295.241003765805</v>
      </c>
      <c r="L68" s="49">
        <f t="shared" si="13"/>
        <v>30.724287312916687</v>
      </c>
    </row>
    <row r="69" spans="1:12" ht="15" customHeight="1">
      <c r="A69" s="46"/>
      <c r="B69" s="47"/>
      <c r="C69" s="48"/>
      <c r="D69" s="48"/>
      <c r="E69" s="48" t="s">
        <v>342</v>
      </c>
      <c r="F69" s="49">
        <f aca="true" t="shared" si="23" ref="F69:K69">SUM(F67:F68)</f>
        <v>2392.1731499834295</v>
      </c>
      <c r="G69" s="49">
        <f t="shared" si="23"/>
        <v>465.9540592691704</v>
      </c>
      <c r="H69" s="49">
        <f t="shared" si="23"/>
        <v>162.0202147769062</v>
      </c>
      <c r="I69" s="49">
        <f t="shared" si="23"/>
        <v>627.9742740460765</v>
      </c>
      <c r="J69" s="49">
        <f t="shared" si="23"/>
        <v>307.7813507051978</v>
      </c>
      <c r="K69" s="49">
        <f t="shared" si="23"/>
        <v>1456.3398371262779</v>
      </c>
      <c r="L69" s="49">
        <f t="shared" si="13"/>
        <v>26.251204853228387</v>
      </c>
    </row>
    <row r="70" spans="1:12" ht="15" customHeight="1">
      <c r="A70" s="46">
        <v>3</v>
      </c>
      <c r="B70" s="47">
        <v>24</v>
      </c>
      <c r="C70" s="48"/>
      <c r="D70" s="48" t="s">
        <v>27</v>
      </c>
      <c r="E70" s="48" t="s">
        <v>333</v>
      </c>
      <c r="F70" s="49">
        <v>18.047571857220994</v>
      </c>
      <c r="G70" s="49">
        <v>15.687341772151898</v>
      </c>
      <c r="H70" s="49">
        <v>1.7765043037974684</v>
      </c>
      <c r="I70" s="49">
        <f>G70+H70</f>
        <v>17.463846075949366</v>
      </c>
      <c r="J70" s="49">
        <v>1.024626955903272</v>
      </c>
      <c r="K70" s="49">
        <v>1.0885150062494622</v>
      </c>
      <c r="L70" s="49">
        <f t="shared" si="13"/>
        <v>96.76562705559711</v>
      </c>
    </row>
    <row r="71" spans="1:12" ht="15" customHeight="1">
      <c r="A71" s="46">
        <v>3</v>
      </c>
      <c r="B71" s="47"/>
      <c r="C71" s="48"/>
      <c r="D71" s="48"/>
      <c r="E71" s="48" t="s">
        <v>332</v>
      </c>
      <c r="F71" s="49">
        <v>335.2411819345459</v>
      </c>
      <c r="G71" s="49">
        <v>56.60414143831519</v>
      </c>
      <c r="H71" s="49">
        <v>53.05236516034462</v>
      </c>
      <c r="I71" s="49">
        <f>G71+H71</f>
        <v>109.6565065986598</v>
      </c>
      <c r="J71" s="49">
        <v>108.63891918563301</v>
      </c>
      <c r="K71" s="49">
        <v>115.41282719039437</v>
      </c>
      <c r="L71" s="49">
        <f t="shared" si="13"/>
        <v>32.70973630562777</v>
      </c>
    </row>
    <row r="72" spans="1:12" ht="15" customHeight="1">
      <c r="A72" s="46"/>
      <c r="B72" s="47"/>
      <c r="C72" s="48"/>
      <c r="D72" s="48"/>
      <c r="E72" s="48" t="s">
        <v>342</v>
      </c>
      <c r="F72" s="49">
        <f aca="true" t="shared" si="24" ref="F72:K72">SUM(F70:F71)</f>
        <v>353.2887537917669</v>
      </c>
      <c r="G72" s="49">
        <f t="shared" si="24"/>
        <v>72.29148321046709</v>
      </c>
      <c r="H72" s="49">
        <f t="shared" si="24"/>
        <v>54.82886946414209</v>
      </c>
      <c r="I72" s="49">
        <f t="shared" si="24"/>
        <v>127.12035267460917</v>
      </c>
      <c r="J72" s="49">
        <f t="shared" si="24"/>
        <v>109.66354614153629</v>
      </c>
      <c r="K72" s="49">
        <f t="shared" si="24"/>
        <v>116.50134219664383</v>
      </c>
      <c r="L72" s="49">
        <f t="shared" si="13"/>
        <v>35.98199809936084</v>
      </c>
    </row>
    <row r="73" spans="1:12" ht="15" customHeight="1">
      <c r="A73" s="46">
        <v>3</v>
      </c>
      <c r="B73" s="47">
        <v>25</v>
      </c>
      <c r="C73" s="48"/>
      <c r="D73" s="48" t="s">
        <v>28</v>
      </c>
      <c r="E73" s="48" t="s">
        <v>333</v>
      </c>
      <c r="F73" s="49">
        <v>42.24789952166006</v>
      </c>
      <c r="G73" s="49">
        <v>26.316981726077188</v>
      </c>
      <c r="H73" s="49">
        <v>3.145941788287114</v>
      </c>
      <c r="I73" s="49">
        <f>G73+H73</f>
        <v>29.462923514364302</v>
      </c>
      <c r="J73" s="49">
        <v>1.6735369435806038</v>
      </c>
      <c r="K73" s="49">
        <v>2.564324289820174</v>
      </c>
      <c r="L73" s="49">
        <f t="shared" si="13"/>
        <v>69.73819727832615</v>
      </c>
    </row>
    <row r="74" spans="1:12" ht="15" customHeight="1">
      <c r="A74" s="46">
        <v>3</v>
      </c>
      <c r="B74" s="47"/>
      <c r="C74" s="48"/>
      <c r="D74" s="48"/>
      <c r="E74" s="48" t="s">
        <v>332</v>
      </c>
      <c r="F74" s="49">
        <v>585.291188261721</v>
      </c>
      <c r="G74" s="49">
        <v>405.0625558711756</v>
      </c>
      <c r="H74" s="49">
        <v>47.34602140375025</v>
      </c>
      <c r="I74" s="49">
        <f>G74+H74</f>
        <v>452.40857727492585</v>
      </c>
      <c r="J74" s="49">
        <v>80.45826724193893</v>
      </c>
      <c r="K74" s="49">
        <v>61.00541246241983</v>
      </c>
      <c r="L74" s="49">
        <f t="shared" si="13"/>
        <v>77.2963246924239</v>
      </c>
    </row>
    <row r="75" spans="1:12" ht="15" customHeight="1">
      <c r="A75" s="46"/>
      <c r="B75" s="47"/>
      <c r="C75" s="48"/>
      <c r="D75" s="48"/>
      <c r="E75" s="48" t="s">
        <v>342</v>
      </c>
      <c r="F75" s="49">
        <f aca="true" t="shared" si="25" ref="F75:K75">SUM(F73:F74)</f>
        <v>627.5390877833811</v>
      </c>
      <c r="G75" s="49">
        <f t="shared" si="25"/>
        <v>431.3795375972528</v>
      </c>
      <c r="H75" s="49">
        <f t="shared" si="25"/>
        <v>50.49196319203736</v>
      </c>
      <c r="I75" s="49">
        <f t="shared" si="25"/>
        <v>481.87150078929017</v>
      </c>
      <c r="J75" s="49">
        <f t="shared" si="25"/>
        <v>82.13180418551953</v>
      </c>
      <c r="K75" s="49">
        <f t="shared" si="25"/>
        <v>63.569736752240004</v>
      </c>
      <c r="L75" s="49">
        <f t="shared" si="13"/>
        <v>76.78748785057775</v>
      </c>
    </row>
    <row r="76" spans="1:12" ht="15" customHeight="1">
      <c r="A76" s="46">
        <v>3</v>
      </c>
      <c r="B76" s="47">
        <v>26</v>
      </c>
      <c r="C76" s="48"/>
      <c r="D76" s="48" t="s">
        <v>29</v>
      </c>
      <c r="E76" s="48" t="s">
        <v>333</v>
      </c>
      <c r="F76" s="49">
        <v>33.83102599066394</v>
      </c>
      <c r="G76" s="49">
        <v>17.31168522202029</v>
      </c>
      <c r="H76" s="49">
        <v>2.9074877845193976</v>
      </c>
      <c r="I76" s="49">
        <f>G76+H76</f>
        <v>20.219173006539688</v>
      </c>
      <c r="J76" s="49">
        <v>1.291554261784727</v>
      </c>
      <c r="K76" s="49">
        <v>1.3567198330208015</v>
      </c>
      <c r="L76" s="49">
        <f t="shared" si="13"/>
        <v>59.765178307389796</v>
      </c>
    </row>
    <row r="77" spans="1:12" ht="15" customHeight="1">
      <c r="A77" s="46">
        <v>3</v>
      </c>
      <c r="B77" s="47"/>
      <c r="C77" s="48"/>
      <c r="D77" s="48"/>
      <c r="E77" s="48" t="s">
        <v>332</v>
      </c>
      <c r="F77" s="49">
        <v>516.239927470335</v>
      </c>
      <c r="G77" s="49">
        <v>355.09417099534335</v>
      </c>
      <c r="H77" s="49">
        <v>37.196228234130956</v>
      </c>
      <c r="I77" s="49">
        <f>G77+H77</f>
        <v>392.2903992294743</v>
      </c>
      <c r="J77" s="49">
        <v>69.02542243273342</v>
      </c>
      <c r="K77" s="49">
        <v>65.87344094918608</v>
      </c>
      <c r="L77" s="49">
        <f t="shared" si="13"/>
        <v>75.98993769268587</v>
      </c>
    </row>
    <row r="78" spans="1:12" ht="15" customHeight="1">
      <c r="A78" s="46"/>
      <c r="B78" s="47"/>
      <c r="C78" s="48"/>
      <c r="D78" s="48"/>
      <c r="E78" s="48" t="s">
        <v>342</v>
      </c>
      <c r="F78" s="49">
        <f aca="true" t="shared" si="26" ref="F78:K78">SUM(F76:F77)</f>
        <v>550.070953460999</v>
      </c>
      <c r="G78" s="49">
        <f t="shared" si="26"/>
        <v>372.40585621736363</v>
      </c>
      <c r="H78" s="49">
        <f t="shared" si="26"/>
        <v>40.10371601865035</v>
      </c>
      <c r="I78" s="49">
        <f t="shared" si="26"/>
        <v>412.509572236014</v>
      </c>
      <c r="J78" s="49">
        <f t="shared" si="26"/>
        <v>70.31697669451815</v>
      </c>
      <c r="K78" s="49">
        <f t="shared" si="26"/>
        <v>67.23016078220688</v>
      </c>
      <c r="L78" s="49">
        <f t="shared" si="13"/>
        <v>74.99206595813492</v>
      </c>
    </row>
    <row r="79" spans="1:12" ht="15" customHeight="1">
      <c r="A79" s="46">
        <v>3</v>
      </c>
      <c r="B79" s="47">
        <v>27</v>
      </c>
      <c r="C79" s="48"/>
      <c r="D79" s="48" t="s">
        <v>30</v>
      </c>
      <c r="E79" s="48" t="s">
        <v>333</v>
      </c>
      <c r="F79" s="49">
        <v>107.20941209994234</v>
      </c>
      <c r="G79" s="49">
        <v>22.905957765448157</v>
      </c>
      <c r="H79" s="49">
        <v>1.4263144600692852</v>
      </c>
      <c r="I79" s="49">
        <f>G79+H79</f>
        <v>24.332272225517443</v>
      </c>
      <c r="J79" s="49">
        <v>1.9112260951197297</v>
      </c>
      <c r="K79" s="49">
        <v>10.863691342594116</v>
      </c>
      <c r="L79" s="49">
        <f t="shared" si="13"/>
        <v>22.69602243768906</v>
      </c>
    </row>
    <row r="80" spans="1:12" ht="15" customHeight="1">
      <c r="A80" s="46">
        <v>3</v>
      </c>
      <c r="B80" s="47"/>
      <c r="C80" s="48"/>
      <c r="D80" s="48"/>
      <c r="E80" s="48" t="s">
        <v>332</v>
      </c>
      <c r="F80" s="49">
        <v>391.9977942783951</v>
      </c>
      <c r="G80" s="49">
        <v>210.79045012743535</v>
      </c>
      <c r="H80" s="49">
        <v>34.13581115938884</v>
      </c>
      <c r="I80" s="49">
        <f>G80+H80</f>
        <v>244.92626128682417</v>
      </c>
      <c r="J80" s="49">
        <v>54.57886635456258</v>
      </c>
      <c r="K80" s="49">
        <v>162.43949652767125</v>
      </c>
      <c r="L80" s="49">
        <f t="shared" si="13"/>
        <v>62.48154067746581</v>
      </c>
    </row>
    <row r="81" spans="1:12" ht="15" customHeight="1">
      <c r="A81" s="46"/>
      <c r="B81" s="47"/>
      <c r="C81" s="48"/>
      <c r="D81" s="48"/>
      <c r="E81" s="48" t="s">
        <v>342</v>
      </c>
      <c r="F81" s="49">
        <f aca="true" t="shared" si="27" ref="F81:K81">SUM(F79:F80)</f>
        <v>499.20720637833745</v>
      </c>
      <c r="G81" s="49">
        <f t="shared" si="27"/>
        <v>233.6964078928835</v>
      </c>
      <c r="H81" s="49">
        <f t="shared" si="27"/>
        <v>35.56212561945812</v>
      </c>
      <c r="I81" s="49">
        <f t="shared" si="27"/>
        <v>269.2585335123416</v>
      </c>
      <c r="J81" s="49">
        <f t="shared" si="27"/>
        <v>56.49009244968231</v>
      </c>
      <c r="K81" s="49">
        <f t="shared" si="27"/>
        <v>173.30318787026536</v>
      </c>
      <c r="L81" s="49">
        <f t="shared" si="13"/>
        <v>53.93722888452793</v>
      </c>
    </row>
    <row r="82" spans="1:12" s="52" customFormat="1" ht="15" customHeight="1">
      <c r="A82" s="50"/>
      <c r="B82" s="67" t="s">
        <v>333</v>
      </c>
      <c r="C82" s="68"/>
      <c r="D82" s="68"/>
      <c r="E82" s="69"/>
      <c r="F82" s="51">
        <f aca="true" t="shared" si="28" ref="F82:K83">F40+F43+F46+F49+F52+F55+F58+F61+F64+F67+F70+F73+F76+F79</f>
        <v>2017.5308331508063</v>
      </c>
      <c r="G82" s="51">
        <f t="shared" si="28"/>
        <v>406.95000000000005</v>
      </c>
      <c r="H82" s="51">
        <f t="shared" si="28"/>
        <v>56.68454999999999</v>
      </c>
      <c r="I82" s="51">
        <f t="shared" si="28"/>
        <v>463.63455000000005</v>
      </c>
      <c r="J82" s="51">
        <f t="shared" si="28"/>
        <v>85.21276508267734</v>
      </c>
      <c r="K82" s="51">
        <f t="shared" si="28"/>
        <v>353.30665075836714</v>
      </c>
      <c r="L82" s="51">
        <f t="shared" si="13"/>
        <v>22.980295635726936</v>
      </c>
    </row>
    <row r="83" spans="1:12" s="52" customFormat="1" ht="15" customHeight="1">
      <c r="A83" s="50"/>
      <c r="B83" s="67" t="s">
        <v>332</v>
      </c>
      <c r="C83" s="68"/>
      <c r="D83" s="68"/>
      <c r="E83" s="69"/>
      <c r="F83" s="51">
        <f t="shared" si="28"/>
        <v>13150.097038921258</v>
      </c>
      <c r="G83" s="51">
        <f t="shared" si="28"/>
        <v>4980.714999999999</v>
      </c>
      <c r="H83" s="51">
        <f t="shared" si="28"/>
        <v>1556.9370599999997</v>
      </c>
      <c r="I83" s="51">
        <f t="shared" si="28"/>
        <v>6537.65206</v>
      </c>
      <c r="J83" s="51">
        <f t="shared" si="28"/>
        <v>2455.435666458854</v>
      </c>
      <c r="K83" s="51">
        <f t="shared" si="28"/>
        <v>5272.386179772167</v>
      </c>
      <c r="L83" s="51">
        <f t="shared" si="13"/>
        <v>49.715618376427614</v>
      </c>
    </row>
    <row r="84" spans="1:12" s="52" customFormat="1" ht="15" customHeight="1">
      <c r="A84" s="50"/>
      <c r="B84" s="67" t="s">
        <v>342</v>
      </c>
      <c r="C84" s="68"/>
      <c r="D84" s="68"/>
      <c r="E84" s="69"/>
      <c r="F84" s="51">
        <f aca="true" t="shared" si="29" ref="F84:K84">F82+F83</f>
        <v>15167.627872072064</v>
      </c>
      <c r="G84" s="51">
        <f t="shared" si="29"/>
        <v>5387.664999999999</v>
      </c>
      <c r="H84" s="51">
        <f t="shared" si="29"/>
        <v>1613.6216099999997</v>
      </c>
      <c r="I84" s="51">
        <f t="shared" si="29"/>
        <v>7001.28661</v>
      </c>
      <c r="J84" s="51">
        <f t="shared" si="29"/>
        <v>2540.6484315415314</v>
      </c>
      <c r="K84" s="51">
        <f t="shared" si="29"/>
        <v>5625.692830530535</v>
      </c>
      <c r="L84" s="51">
        <f t="shared" si="13"/>
        <v>46.1594038899871</v>
      </c>
    </row>
    <row r="85" spans="1:12" s="52" customFormat="1" ht="15" customHeight="1">
      <c r="A85" s="50"/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2"/>
    </row>
    <row r="86" spans="1:12" ht="15" customHeight="1">
      <c r="A86" s="46">
        <v>4</v>
      </c>
      <c r="B86" s="47">
        <v>28</v>
      </c>
      <c r="C86" s="48" t="s">
        <v>31</v>
      </c>
      <c r="D86" s="48" t="s">
        <v>31</v>
      </c>
      <c r="E86" s="48" t="s">
        <v>332</v>
      </c>
      <c r="F86" s="49">
        <v>4600.729985858152</v>
      </c>
      <c r="G86" s="49">
        <v>850.9612563667638</v>
      </c>
      <c r="H86" s="49">
        <v>154.8716463095624</v>
      </c>
      <c r="I86" s="49">
        <f>G86+H86</f>
        <v>1005.8329026763262</v>
      </c>
      <c r="J86" s="49">
        <v>310.8349272213139</v>
      </c>
      <c r="K86" s="49">
        <v>3310.266758145525</v>
      </c>
      <c r="L86" s="49">
        <f aca="true" t="shared" si="30" ref="L86:L109">I86/F86*100</f>
        <v>21.862463256224178</v>
      </c>
    </row>
    <row r="87" spans="1:12" ht="15" customHeight="1">
      <c r="A87" s="46">
        <v>4</v>
      </c>
      <c r="B87" s="47">
        <v>29</v>
      </c>
      <c r="C87" s="48"/>
      <c r="D87" s="48" t="s">
        <v>32</v>
      </c>
      <c r="E87" s="48" t="s">
        <v>333</v>
      </c>
      <c r="F87" s="49">
        <v>115.72033877060514</v>
      </c>
      <c r="G87" s="49">
        <v>0</v>
      </c>
      <c r="H87" s="49">
        <v>4.10041</v>
      </c>
      <c r="I87" s="49">
        <f>G87+H87</f>
        <v>4.10041</v>
      </c>
      <c r="J87" s="49">
        <v>4.592146370651632</v>
      </c>
      <c r="K87" s="49">
        <v>15.950152020423769</v>
      </c>
      <c r="L87" s="49">
        <f t="shared" si="30"/>
        <v>3.543378842096487</v>
      </c>
    </row>
    <row r="88" spans="1:12" ht="15" customHeight="1">
      <c r="A88" s="46">
        <v>4</v>
      </c>
      <c r="B88" s="47"/>
      <c r="C88" s="48"/>
      <c r="D88" s="48"/>
      <c r="E88" s="48" t="s">
        <v>332</v>
      </c>
      <c r="F88" s="49">
        <v>1240.8554872077789</v>
      </c>
      <c r="G88" s="49">
        <v>340.35689098012284</v>
      </c>
      <c r="H88" s="49">
        <v>91.06593631769584</v>
      </c>
      <c r="I88" s="49">
        <f>G88+H88</f>
        <v>431.4228272978187</v>
      </c>
      <c r="J88" s="49">
        <v>185.2547955491012</v>
      </c>
      <c r="K88" s="49">
        <v>667.6095294710472</v>
      </c>
      <c r="L88" s="49">
        <f t="shared" si="30"/>
        <v>34.76817661246138</v>
      </c>
    </row>
    <row r="89" spans="1:12" ht="15" customHeight="1">
      <c r="A89" s="46"/>
      <c r="B89" s="47"/>
      <c r="C89" s="48"/>
      <c r="D89" s="48"/>
      <c r="E89" s="48" t="s">
        <v>342</v>
      </c>
      <c r="F89" s="49">
        <f aca="true" t="shared" si="31" ref="F89:K89">SUM(F87:F88)</f>
        <v>1356.575825978384</v>
      </c>
      <c r="G89" s="49">
        <f t="shared" si="31"/>
        <v>340.35689098012284</v>
      </c>
      <c r="H89" s="49">
        <f t="shared" si="31"/>
        <v>95.16634631769584</v>
      </c>
      <c r="I89" s="49">
        <f t="shared" si="31"/>
        <v>435.5232372978187</v>
      </c>
      <c r="J89" s="49">
        <f t="shared" si="31"/>
        <v>189.84694191975282</v>
      </c>
      <c r="K89" s="49">
        <f t="shared" si="31"/>
        <v>683.5596814914709</v>
      </c>
      <c r="L89" s="49">
        <f t="shared" si="30"/>
        <v>32.1045996071552</v>
      </c>
    </row>
    <row r="90" spans="1:12" ht="15" customHeight="1">
      <c r="A90" s="46">
        <v>4</v>
      </c>
      <c r="B90" s="47">
        <v>30</v>
      </c>
      <c r="C90" s="48"/>
      <c r="D90" s="48" t="s">
        <v>33</v>
      </c>
      <c r="E90" s="48" t="s">
        <v>333</v>
      </c>
      <c r="F90" s="49">
        <v>90.50854026959651</v>
      </c>
      <c r="G90" s="49">
        <v>0</v>
      </c>
      <c r="H90" s="49">
        <v>12.401240000000003</v>
      </c>
      <c r="I90" s="49">
        <f>G90+H90</f>
        <v>12.401240000000003</v>
      </c>
      <c r="J90" s="49">
        <v>3.0181774760031477</v>
      </c>
      <c r="K90" s="49">
        <v>10.686756868363082</v>
      </c>
      <c r="L90" s="49">
        <f t="shared" si="30"/>
        <v>13.701734624225079</v>
      </c>
    </row>
    <row r="91" spans="1:12" ht="15" customHeight="1">
      <c r="A91" s="46">
        <v>4</v>
      </c>
      <c r="B91" s="47"/>
      <c r="C91" s="48"/>
      <c r="D91" s="48"/>
      <c r="E91" s="48" t="s">
        <v>332</v>
      </c>
      <c r="F91" s="49">
        <v>2084.074961224216</v>
      </c>
      <c r="G91" s="49">
        <v>519.1722443124881</v>
      </c>
      <c r="H91" s="49">
        <v>160.80004512406322</v>
      </c>
      <c r="I91" s="49">
        <f>G91+H91</f>
        <v>679.9722894365514</v>
      </c>
      <c r="J91" s="49">
        <v>342.8063708874042</v>
      </c>
      <c r="K91" s="49">
        <v>1126.7075599910634</v>
      </c>
      <c r="L91" s="49">
        <f t="shared" si="30"/>
        <v>32.62705526854589</v>
      </c>
    </row>
    <row r="92" spans="1:12" ht="15" customHeight="1">
      <c r="A92" s="46"/>
      <c r="B92" s="47"/>
      <c r="C92" s="48"/>
      <c r="D92" s="48"/>
      <c r="E92" s="48" t="s">
        <v>342</v>
      </c>
      <c r="F92" s="49">
        <f aca="true" t="shared" si="32" ref="F92:K92">SUM(F90:F91)</f>
        <v>2174.5835014938125</v>
      </c>
      <c r="G92" s="49">
        <f t="shared" si="32"/>
        <v>519.1722443124881</v>
      </c>
      <c r="H92" s="49">
        <f t="shared" si="32"/>
        <v>173.20128512406322</v>
      </c>
      <c r="I92" s="49">
        <f t="shared" si="32"/>
        <v>692.3735294365514</v>
      </c>
      <c r="J92" s="49">
        <f t="shared" si="32"/>
        <v>345.82454836340736</v>
      </c>
      <c r="K92" s="49">
        <f t="shared" si="32"/>
        <v>1137.3943168594265</v>
      </c>
      <c r="L92" s="49">
        <f t="shared" si="30"/>
        <v>31.83936275433576</v>
      </c>
    </row>
    <row r="93" spans="1:12" ht="15" customHeight="1">
      <c r="A93" s="46">
        <v>4</v>
      </c>
      <c r="B93" s="47">
        <v>31</v>
      </c>
      <c r="C93" s="48"/>
      <c r="D93" s="48" t="s">
        <v>34</v>
      </c>
      <c r="E93" s="48" t="s">
        <v>333</v>
      </c>
      <c r="F93" s="49">
        <v>36.20677630555081</v>
      </c>
      <c r="G93" s="49">
        <v>0</v>
      </c>
      <c r="H93" s="49">
        <v>1.8001800000000001</v>
      </c>
      <c r="I93" s="49">
        <f>G93+H93</f>
        <v>1.8001800000000001</v>
      </c>
      <c r="J93" s="49">
        <v>1.9750088617847257</v>
      </c>
      <c r="K93" s="49">
        <v>0</v>
      </c>
      <c r="L93" s="49">
        <f t="shared" si="30"/>
        <v>4.971942226527406</v>
      </c>
    </row>
    <row r="94" spans="1:12" ht="15" customHeight="1">
      <c r="A94" s="46">
        <v>4</v>
      </c>
      <c r="B94" s="47"/>
      <c r="C94" s="48"/>
      <c r="D94" s="48"/>
      <c r="E94" s="48" t="s">
        <v>332</v>
      </c>
      <c r="F94" s="49">
        <v>1492.2690342815329</v>
      </c>
      <c r="G94" s="49">
        <v>961.8508823593525</v>
      </c>
      <c r="H94" s="49">
        <v>108.55126681130086</v>
      </c>
      <c r="I94" s="49">
        <f>G94+H94</f>
        <v>1070.4021491706533</v>
      </c>
      <c r="J94" s="49">
        <v>192.37021423956378</v>
      </c>
      <c r="K94" s="49">
        <v>264.66322170965344</v>
      </c>
      <c r="L94" s="49">
        <f t="shared" si="30"/>
        <v>71.72983721973488</v>
      </c>
    </row>
    <row r="95" spans="1:12" ht="15" customHeight="1">
      <c r="A95" s="46"/>
      <c r="B95" s="47"/>
      <c r="C95" s="48"/>
      <c r="D95" s="48"/>
      <c r="E95" s="48" t="s">
        <v>342</v>
      </c>
      <c r="F95" s="49">
        <f aca="true" t="shared" si="33" ref="F95:K95">SUM(F93:F94)</f>
        <v>1528.4758105870837</v>
      </c>
      <c r="G95" s="49">
        <f t="shared" si="33"/>
        <v>961.8508823593525</v>
      </c>
      <c r="H95" s="49">
        <f t="shared" si="33"/>
        <v>110.35144681130086</v>
      </c>
      <c r="I95" s="49">
        <f t="shared" si="33"/>
        <v>1072.2023291706532</v>
      </c>
      <c r="J95" s="49">
        <f t="shared" si="33"/>
        <v>194.3452231013485</v>
      </c>
      <c r="K95" s="49">
        <f t="shared" si="33"/>
        <v>264.66322170965344</v>
      </c>
      <c r="L95" s="49">
        <f t="shared" si="30"/>
        <v>70.1484656638971</v>
      </c>
    </row>
    <row r="96" spans="1:12" ht="15" customHeight="1">
      <c r="A96" s="46">
        <v>4</v>
      </c>
      <c r="B96" s="47">
        <v>32</v>
      </c>
      <c r="C96" s="48"/>
      <c r="D96" s="48" t="s">
        <v>35</v>
      </c>
      <c r="E96" s="48" t="s">
        <v>332</v>
      </c>
      <c r="F96" s="49">
        <v>795.7776850692051</v>
      </c>
      <c r="G96" s="49">
        <v>182.45384912844605</v>
      </c>
      <c r="H96" s="49">
        <v>57.18161077759922</v>
      </c>
      <c r="I96" s="49">
        <f>G96+H96</f>
        <v>239.63545990604527</v>
      </c>
      <c r="J96" s="49">
        <v>114.36322155519844</v>
      </c>
      <c r="K96" s="49">
        <v>441.7790036079613</v>
      </c>
      <c r="L96" s="49">
        <f t="shared" si="30"/>
        <v>30.113367640511974</v>
      </c>
    </row>
    <row r="97" spans="1:12" ht="15" customHeight="1">
      <c r="A97" s="46">
        <v>4</v>
      </c>
      <c r="B97" s="47">
        <v>33</v>
      </c>
      <c r="C97" s="48"/>
      <c r="D97" s="48" t="s">
        <v>36</v>
      </c>
      <c r="E97" s="48" t="s">
        <v>333</v>
      </c>
      <c r="F97" s="49">
        <v>218.85641981348948</v>
      </c>
      <c r="G97" s="49">
        <v>50.616000000000014</v>
      </c>
      <c r="H97" s="49">
        <v>17.20172</v>
      </c>
      <c r="I97" s="49">
        <f>G97+H97</f>
        <v>67.81772000000001</v>
      </c>
      <c r="J97" s="49">
        <v>4.455914862231633</v>
      </c>
      <c r="K97" s="49">
        <v>87.85333317073128</v>
      </c>
      <c r="L97" s="49">
        <f t="shared" si="30"/>
        <v>30.987311250816678</v>
      </c>
    </row>
    <row r="98" spans="1:12" ht="15" customHeight="1">
      <c r="A98" s="46">
        <v>4</v>
      </c>
      <c r="B98" s="47"/>
      <c r="C98" s="48"/>
      <c r="D98" s="48"/>
      <c r="E98" s="48" t="s">
        <v>332</v>
      </c>
      <c r="F98" s="49">
        <v>4024.692684417292</v>
      </c>
      <c r="G98" s="49">
        <v>442.8256630909462</v>
      </c>
      <c r="H98" s="49">
        <v>134.32489064660808</v>
      </c>
      <c r="I98" s="49">
        <f>G98+H98</f>
        <v>577.1505537375542</v>
      </c>
      <c r="J98" s="49">
        <v>288.8183027159178</v>
      </c>
      <c r="K98" s="49">
        <v>3193.3079447282817</v>
      </c>
      <c r="L98" s="49">
        <f t="shared" si="30"/>
        <v>14.340239093835706</v>
      </c>
    </row>
    <row r="99" spans="1:12" ht="15" customHeight="1">
      <c r="A99" s="46"/>
      <c r="B99" s="47"/>
      <c r="C99" s="48"/>
      <c r="D99" s="48"/>
      <c r="E99" s="48" t="s">
        <v>342</v>
      </c>
      <c r="F99" s="49">
        <f aca="true" t="shared" si="34" ref="F99:K99">SUM(F97:F98)</f>
        <v>4243.549104230781</v>
      </c>
      <c r="G99" s="49">
        <f t="shared" si="34"/>
        <v>493.44166309094624</v>
      </c>
      <c r="H99" s="49">
        <f t="shared" si="34"/>
        <v>151.52661064660808</v>
      </c>
      <c r="I99" s="49">
        <f t="shared" si="34"/>
        <v>644.9682737375542</v>
      </c>
      <c r="J99" s="49">
        <f t="shared" si="34"/>
        <v>293.27421757814943</v>
      </c>
      <c r="K99" s="49">
        <f t="shared" si="34"/>
        <v>3281.161277899013</v>
      </c>
      <c r="L99" s="49">
        <f t="shared" si="30"/>
        <v>15.19879369593076</v>
      </c>
    </row>
    <row r="100" spans="1:12" ht="15" customHeight="1">
      <c r="A100" s="46">
        <v>4</v>
      </c>
      <c r="B100" s="47">
        <v>34</v>
      </c>
      <c r="C100" s="48"/>
      <c r="D100" s="48" t="s">
        <v>37</v>
      </c>
      <c r="E100" s="48" t="s">
        <v>333</v>
      </c>
      <c r="F100" s="49">
        <v>114.22247487271513</v>
      </c>
      <c r="G100" s="49">
        <v>0</v>
      </c>
      <c r="H100" s="49">
        <v>8.300830000000001</v>
      </c>
      <c r="I100" s="49">
        <f>G100+H100</f>
        <v>8.300830000000001</v>
      </c>
      <c r="J100" s="49">
        <v>9.745445306132963</v>
      </c>
      <c r="K100" s="49">
        <v>43.82239064701513</v>
      </c>
      <c r="L100" s="49">
        <f t="shared" si="30"/>
        <v>7.2672475441020765</v>
      </c>
    </row>
    <row r="101" spans="1:12" ht="15" customHeight="1">
      <c r="A101" s="46">
        <v>4</v>
      </c>
      <c r="B101" s="47"/>
      <c r="C101" s="48"/>
      <c r="D101" s="48"/>
      <c r="E101" s="48" t="s">
        <v>332</v>
      </c>
      <c r="F101" s="49">
        <v>2016.1905629256532</v>
      </c>
      <c r="G101" s="49">
        <v>217.95660693911205</v>
      </c>
      <c r="H101" s="49">
        <v>142.20591907618348</v>
      </c>
      <c r="I101" s="49">
        <f>G101+H101</f>
        <v>360.1625260152955</v>
      </c>
      <c r="J101" s="49">
        <v>300.7466149700135</v>
      </c>
      <c r="K101" s="49">
        <v>1413.4137768482067</v>
      </c>
      <c r="L101" s="49">
        <f t="shared" si="30"/>
        <v>17.86351610993908</v>
      </c>
    </row>
    <row r="102" spans="1:12" ht="15" customHeight="1">
      <c r="A102" s="46"/>
      <c r="B102" s="47"/>
      <c r="C102" s="48"/>
      <c r="D102" s="48"/>
      <c r="E102" s="48" t="s">
        <v>342</v>
      </c>
      <c r="F102" s="49">
        <f aca="true" t="shared" si="35" ref="F102:K102">SUM(F100:F101)</f>
        <v>2130.4130377983684</v>
      </c>
      <c r="G102" s="49">
        <f t="shared" si="35"/>
        <v>217.95660693911205</v>
      </c>
      <c r="H102" s="49">
        <f t="shared" si="35"/>
        <v>150.50674907618347</v>
      </c>
      <c r="I102" s="49">
        <f t="shared" si="35"/>
        <v>368.4633560152955</v>
      </c>
      <c r="J102" s="49">
        <f t="shared" si="35"/>
        <v>310.4920602761465</v>
      </c>
      <c r="K102" s="49">
        <f t="shared" si="35"/>
        <v>1457.2361674952217</v>
      </c>
      <c r="L102" s="49">
        <f t="shared" si="30"/>
        <v>17.295395281474452</v>
      </c>
    </row>
    <row r="103" spans="1:12" ht="15" customHeight="1">
      <c r="A103" s="46">
        <v>4</v>
      </c>
      <c r="B103" s="47">
        <v>35</v>
      </c>
      <c r="C103" s="48"/>
      <c r="D103" s="56" t="s">
        <v>38</v>
      </c>
      <c r="E103" s="48" t="s">
        <v>333</v>
      </c>
      <c r="F103" s="49">
        <v>79.4517141046438</v>
      </c>
      <c r="G103" s="49">
        <v>90.428</v>
      </c>
      <c r="H103" s="49">
        <v>6.700670000000001</v>
      </c>
      <c r="I103" s="49">
        <f>G103+H103</f>
        <v>97.12867</v>
      </c>
      <c r="J103" s="49">
        <v>1.8420325090519607</v>
      </c>
      <c r="K103" s="49">
        <v>8.666940992371487</v>
      </c>
      <c r="L103" s="49">
        <f t="shared" si="30"/>
        <v>122.24867782219819</v>
      </c>
    </row>
    <row r="104" spans="1:12" ht="15" customHeight="1">
      <c r="A104" s="46">
        <v>4</v>
      </c>
      <c r="B104" s="47"/>
      <c r="C104" s="48"/>
      <c r="D104" s="48"/>
      <c r="E104" s="48" t="s">
        <v>332</v>
      </c>
      <c r="F104" s="49">
        <v>4009.195777979587</v>
      </c>
      <c r="G104" s="49">
        <v>264.899393684299</v>
      </c>
      <c r="H104" s="49">
        <v>146.9790296304443</v>
      </c>
      <c r="I104" s="49">
        <f>G104+H104</f>
        <v>411.8784233147433</v>
      </c>
      <c r="J104" s="49">
        <v>305.8698385680967</v>
      </c>
      <c r="K104" s="49">
        <v>3299.325882251919</v>
      </c>
      <c r="L104" s="49">
        <f t="shared" si="30"/>
        <v>10.273342738136556</v>
      </c>
    </row>
    <row r="105" spans="1:12" ht="15" customHeight="1">
      <c r="A105" s="46"/>
      <c r="B105" s="47"/>
      <c r="C105" s="48"/>
      <c r="D105" s="48"/>
      <c r="E105" s="48" t="s">
        <v>342</v>
      </c>
      <c r="F105" s="49">
        <f aca="true" t="shared" si="36" ref="F105:K105">SUM(F103:F104)</f>
        <v>4088.647492084231</v>
      </c>
      <c r="G105" s="49">
        <f t="shared" si="36"/>
        <v>355.327393684299</v>
      </c>
      <c r="H105" s="49">
        <f t="shared" si="36"/>
        <v>153.6796996304443</v>
      </c>
      <c r="I105" s="49">
        <f t="shared" si="36"/>
        <v>509.0070933147433</v>
      </c>
      <c r="J105" s="49">
        <f t="shared" si="36"/>
        <v>307.71187107714866</v>
      </c>
      <c r="K105" s="49">
        <f t="shared" si="36"/>
        <v>3307.992823244291</v>
      </c>
      <c r="L105" s="49">
        <f t="shared" si="30"/>
        <v>12.449278014311565</v>
      </c>
    </row>
    <row r="106" spans="1:12" ht="15" customHeight="1">
      <c r="A106" s="46">
        <v>4</v>
      </c>
      <c r="B106" s="47">
        <v>36</v>
      </c>
      <c r="C106" s="48"/>
      <c r="D106" s="48" t="s">
        <v>39</v>
      </c>
      <c r="E106" s="48" t="s">
        <v>332</v>
      </c>
      <c r="F106" s="49">
        <v>2686.0112307657905</v>
      </c>
      <c r="G106" s="49">
        <v>780.4988131384694</v>
      </c>
      <c r="H106" s="49">
        <v>81.22736530654268</v>
      </c>
      <c r="I106" s="49">
        <f>G106+H106</f>
        <v>861.726178445012</v>
      </c>
      <c r="J106" s="49">
        <v>162.45473061308536</v>
      </c>
      <c r="K106" s="49">
        <v>1661.8303217076932</v>
      </c>
      <c r="L106" s="49">
        <f t="shared" si="30"/>
        <v>32.082002062192835</v>
      </c>
    </row>
    <row r="107" spans="1:12" s="52" customFormat="1" ht="15" customHeight="1">
      <c r="A107" s="50"/>
      <c r="B107" s="67" t="s">
        <v>333</v>
      </c>
      <c r="C107" s="68"/>
      <c r="D107" s="68"/>
      <c r="E107" s="69"/>
      <c r="F107" s="51">
        <f aca="true" t="shared" si="37" ref="F107:K107">F87+F90+F93+F97+F100+F103</f>
        <v>654.9662641366009</v>
      </c>
      <c r="G107" s="51">
        <f t="shared" si="37"/>
        <v>141.044</v>
      </c>
      <c r="H107" s="51">
        <f t="shared" si="37"/>
        <v>50.50505000000001</v>
      </c>
      <c r="I107" s="51">
        <f t="shared" si="37"/>
        <v>191.54905000000002</v>
      </c>
      <c r="J107" s="51">
        <f t="shared" si="37"/>
        <v>25.628725385856065</v>
      </c>
      <c r="K107" s="51">
        <f t="shared" si="37"/>
        <v>166.97957369890474</v>
      </c>
      <c r="L107" s="51">
        <f t="shared" si="30"/>
        <v>29.245636071425235</v>
      </c>
    </row>
    <row r="108" spans="1:12" s="52" customFormat="1" ht="15" customHeight="1">
      <c r="A108" s="50"/>
      <c r="B108" s="67" t="s">
        <v>332</v>
      </c>
      <c r="C108" s="68"/>
      <c r="D108" s="68"/>
      <c r="E108" s="69"/>
      <c r="F108" s="51">
        <f aca="true" t="shared" si="38" ref="F108:K108">F86+F88+F91+F94+F96+F98+F101+F104+F106</f>
        <v>22949.797409729206</v>
      </c>
      <c r="G108" s="51">
        <f t="shared" si="38"/>
        <v>4560.9756</v>
      </c>
      <c r="H108" s="51">
        <f t="shared" si="38"/>
        <v>1077.2077100000001</v>
      </c>
      <c r="I108" s="51">
        <f t="shared" si="38"/>
        <v>5638.183309999999</v>
      </c>
      <c r="J108" s="51">
        <f t="shared" si="38"/>
        <v>2203.519016319695</v>
      </c>
      <c r="K108" s="51">
        <f t="shared" si="38"/>
        <v>15378.903998461352</v>
      </c>
      <c r="L108" s="51">
        <f t="shared" si="30"/>
        <v>24.567464406504</v>
      </c>
    </row>
    <row r="109" spans="1:12" s="52" customFormat="1" ht="15" customHeight="1">
      <c r="A109" s="50"/>
      <c r="B109" s="67" t="s">
        <v>342</v>
      </c>
      <c r="C109" s="68"/>
      <c r="D109" s="68"/>
      <c r="E109" s="69"/>
      <c r="F109" s="51">
        <f aca="true" t="shared" si="39" ref="F109:K109">F107+F108</f>
        <v>23604.763673865808</v>
      </c>
      <c r="G109" s="51">
        <f t="shared" si="39"/>
        <v>4702.0196</v>
      </c>
      <c r="H109" s="51">
        <f t="shared" si="39"/>
        <v>1127.7127600000001</v>
      </c>
      <c r="I109" s="51">
        <f t="shared" si="39"/>
        <v>5829.732359999999</v>
      </c>
      <c r="J109" s="51">
        <f t="shared" si="39"/>
        <v>2229.1477417055507</v>
      </c>
      <c r="K109" s="51">
        <f t="shared" si="39"/>
        <v>15545.883572160257</v>
      </c>
      <c r="L109" s="51">
        <f t="shared" si="30"/>
        <v>24.697270604129926</v>
      </c>
    </row>
    <row r="110" spans="1:12" s="52" customFormat="1" ht="15" customHeight="1">
      <c r="A110" s="50"/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2"/>
    </row>
    <row r="111" spans="1:12" ht="15" customHeight="1">
      <c r="A111" s="46">
        <v>5</v>
      </c>
      <c r="B111" s="47">
        <v>37</v>
      </c>
      <c r="C111" s="48" t="s">
        <v>40</v>
      </c>
      <c r="D111" s="48" t="s">
        <v>41</v>
      </c>
      <c r="E111" s="48" t="s">
        <v>333</v>
      </c>
      <c r="F111" s="49">
        <v>51.97349626435047</v>
      </c>
      <c r="G111" s="49">
        <v>0</v>
      </c>
      <c r="H111" s="49">
        <v>6.975149999999999</v>
      </c>
      <c r="I111" s="49">
        <f>G111+H111</f>
        <v>6.975149999999999</v>
      </c>
      <c r="J111" s="49">
        <v>1.661336665837285</v>
      </c>
      <c r="K111" s="49">
        <v>0</v>
      </c>
      <c r="L111" s="49">
        <f aca="true" t="shared" si="40" ref="L111:L129">I111/F111*100</f>
        <v>13.420590303416583</v>
      </c>
    </row>
    <row r="112" spans="1:12" ht="15" customHeight="1">
      <c r="A112" s="46">
        <v>5</v>
      </c>
      <c r="B112" s="47"/>
      <c r="C112" s="48"/>
      <c r="D112" s="48"/>
      <c r="E112" s="48" t="s">
        <v>332</v>
      </c>
      <c r="F112" s="49">
        <v>1515.5718460700516</v>
      </c>
      <c r="G112" s="49">
        <v>865.474206639415</v>
      </c>
      <c r="H112" s="49">
        <v>280.2085784214329</v>
      </c>
      <c r="I112" s="49">
        <f>G112+H112</f>
        <v>1145.682785060848</v>
      </c>
      <c r="J112" s="49">
        <v>308.90633472513514</v>
      </c>
      <c r="K112" s="49">
        <v>82.60152338085298</v>
      </c>
      <c r="L112" s="49">
        <f t="shared" si="40"/>
        <v>75.59409262132024</v>
      </c>
    </row>
    <row r="113" spans="1:12" ht="15" customHeight="1">
      <c r="A113" s="46"/>
      <c r="B113" s="47"/>
      <c r="C113" s="48"/>
      <c r="D113" s="48"/>
      <c r="E113" s="48" t="s">
        <v>342</v>
      </c>
      <c r="F113" s="49">
        <f aca="true" t="shared" si="41" ref="F113:K113">SUM(F111:F112)</f>
        <v>1567.545342334402</v>
      </c>
      <c r="G113" s="49">
        <f t="shared" si="41"/>
        <v>865.474206639415</v>
      </c>
      <c r="H113" s="49">
        <f t="shared" si="41"/>
        <v>287.1837284214329</v>
      </c>
      <c r="I113" s="49">
        <f t="shared" si="41"/>
        <v>1152.6579350608479</v>
      </c>
      <c r="J113" s="49">
        <f t="shared" si="41"/>
        <v>310.5676713909724</v>
      </c>
      <c r="K113" s="49">
        <f t="shared" si="41"/>
        <v>82.60152338085298</v>
      </c>
      <c r="L113" s="49">
        <f t="shared" si="40"/>
        <v>73.53266945020549</v>
      </c>
    </row>
    <row r="114" spans="1:12" ht="15" customHeight="1">
      <c r="A114" s="46">
        <v>5</v>
      </c>
      <c r="B114" s="47">
        <v>38</v>
      </c>
      <c r="C114" s="48"/>
      <c r="D114" s="48" t="s">
        <v>42</v>
      </c>
      <c r="E114" s="48" t="s">
        <v>332</v>
      </c>
      <c r="F114" s="49">
        <v>572.1623735839003</v>
      </c>
      <c r="G114" s="49">
        <v>229.38042130510516</v>
      </c>
      <c r="H114" s="49">
        <v>137.83722791511948</v>
      </c>
      <c r="I114" s="49">
        <f>G114+H114</f>
        <v>367.21764922022464</v>
      </c>
      <c r="J114" s="49">
        <v>172.07929883778687</v>
      </c>
      <c r="K114" s="49">
        <v>32.86542552588848</v>
      </c>
      <c r="L114" s="49">
        <f t="shared" si="40"/>
        <v>64.1806707631006</v>
      </c>
    </row>
    <row r="115" spans="1:12" ht="15" customHeight="1">
      <c r="A115" s="46">
        <v>5</v>
      </c>
      <c r="B115" s="47">
        <v>39</v>
      </c>
      <c r="C115" s="48"/>
      <c r="D115" s="48" t="s">
        <v>43</v>
      </c>
      <c r="E115" s="48" t="s">
        <v>332</v>
      </c>
      <c r="F115" s="49">
        <v>1723.913299935564</v>
      </c>
      <c r="G115" s="49">
        <v>892.4386317755518</v>
      </c>
      <c r="H115" s="49">
        <v>301.3443583757255</v>
      </c>
      <c r="I115" s="49">
        <f>G115+H115</f>
        <v>1193.7829901512773</v>
      </c>
      <c r="J115" s="49">
        <v>367.5690367047851</v>
      </c>
      <c r="K115" s="49">
        <v>162.56127307949936</v>
      </c>
      <c r="L115" s="49">
        <f t="shared" si="40"/>
        <v>69.24843553303394</v>
      </c>
    </row>
    <row r="116" spans="1:12" ht="15" customHeight="1">
      <c r="A116" s="46">
        <v>5</v>
      </c>
      <c r="B116" s="47">
        <v>40</v>
      </c>
      <c r="C116" s="48"/>
      <c r="D116" s="48" t="s">
        <v>44</v>
      </c>
      <c r="E116" s="48" t="s">
        <v>333</v>
      </c>
      <c r="F116" s="49">
        <v>34.01267285988471</v>
      </c>
      <c r="G116" s="49">
        <v>1.9943794615145876</v>
      </c>
      <c r="H116" s="49">
        <v>1.197433222765363</v>
      </c>
      <c r="I116" s="49">
        <f>G116+H116</f>
        <v>3.1918126842799506</v>
      </c>
      <c r="J116" s="49">
        <v>0.7792433675636617</v>
      </c>
      <c r="K116" s="49">
        <v>0</v>
      </c>
      <c r="L116" s="49">
        <f t="shared" si="40"/>
        <v>9.384186586654424</v>
      </c>
    </row>
    <row r="117" spans="1:12" ht="15" customHeight="1">
      <c r="A117" s="46">
        <v>5</v>
      </c>
      <c r="B117" s="47"/>
      <c r="C117" s="48"/>
      <c r="D117" s="48"/>
      <c r="E117" s="48" t="s">
        <v>332</v>
      </c>
      <c r="F117" s="49">
        <v>1287.7077945958436</v>
      </c>
      <c r="G117" s="49">
        <v>932.1445819382523</v>
      </c>
      <c r="H117" s="49">
        <v>238.36706722266968</v>
      </c>
      <c r="I117" s="49">
        <f>G117+H117</f>
        <v>1170.511649160922</v>
      </c>
      <c r="J117" s="49">
        <v>239.12447518114294</v>
      </c>
      <c r="K117" s="49">
        <v>0</v>
      </c>
      <c r="L117" s="49">
        <f t="shared" si="40"/>
        <v>90.89885563116403</v>
      </c>
    </row>
    <row r="118" spans="1:12" ht="15" customHeight="1">
      <c r="A118" s="46"/>
      <c r="B118" s="47"/>
      <c r="C118" s="48"/>
      <c r="D118" s="48"/>
      <c r="E118" s="48" t="s">
        <v>342</v>
      </c>
      <c r="F118" s="49">
        <f aca="true" t="shared" si="42" ref="F118:K118">SUM(F116:F117)</f>
        <v>1321.7204674557283</v>
      </c>
      <c r="G118" s="49">
        <f t="shared" si="42"/>
        <v>934.1389613997668</v>
      </c>
      <c r="H118" s="49">
        <f t="shared" si="42"/>
        <v>239.56450044543504</v>
      </c>
      <c r="I118" s="49">
        <f t="shared" si="42"/>
        <v>1173.703461845202</v>
      </c>
      <c r="J118" s="49">
        <f t="shared" si="42"/>
        <v>239.9037185487066</v>
      </c>
      <c r="K118" s="49">
        <f t="shared" si="42"/>
        <v>0</v>
      </c>
      <c r="L118" s="49">
        <f t="shared" si="40"/>
        <v>88.80118684282353</v>
      </c>
    </row>
    <row r="119" spans="1:12" ht="15" customHeight="1">
      <c r="A119" s="46">
        <v>5</v>
      </c>
      <c r="B119" s="47">
        <v>41</v>
      </c>
      <c r="C119" s="48"/>
      <c r="D119" s="48" t="s">
        <v>45</v>
      </c>
      <c r="E119" s="48" t="s">
        <v>333</v>
      </c>
      <c r="F119" s="49">
        <v>271.326510190212</v>
      </c>
      <c r="G119" s="49">
        <v>14.3325</v>
      </c>
      <c r="H119" s="49">
        <v>11.259885</v>
      </c>
      <c r="I119" s="49">
        <f>G119+H119</f>
        <v>25.592385</v>
      </c>
      <c r="J119" s="49">
        <v>5.444374391432021</v>
      </c>
      <c r="K119" s="49">
        <v>4.982152951234506</v>
      </c>
      <c r="L119" s="49">
        <f t="shared" si="40"/>
        <v>9.432320115737529</v>
      </c>
    </row>
    <row r="120" spans="1:12" ht="15" customHeight="1">
      <c r="A120" s="46">
        <v>5</v>
      </c>
      <c r="B120" s="47"/>
      <c r="C120" s="48"/>
      <c r="D120" s="48"/>
      <c r="E120" s="48" t="s">
        <v>332</v>
      </c>
      <c r="F120" s="49">
        <v>1289.687496305136</v>
      </c>
      <c r="G120" s="49">
        <v>286.7709040561899</v>
      </c>
      <c r="H120" s="49">
        <v>286.2629437503969</v>
      </c>
      <c r="I120" s="49">
        <f>G120+H120</f>
        <v>573.0338478065869</v>
      </c>
      <c r="J120" s="49">
        <v>554.5503171750938</v>
      </c>
      <c r="K120" s="49">
        <v>384.8329307316807</v>
      </c>
      <c r="L120" s="49">
        <f t="shared" si="40"/>
        <v>44.43199220340498</v>
      </c>
    </row>
    <row r="121" spans="1:12" ht="15" customHeight="1">
      <c r="A121" s="46"/>
      <c r="B121" s="47"/>
      <c r="C121" s="48"/>
      <c r="D121" s="48"/>
      <c r="E121" s="48" t="s">
        <v>342</v>
      </c>
      <c r="F121" s="49">
        <f aca="true" t="shared" si="43" ref="F121:K121">SUM(F119:F120)</f>
        <v>1561.014006495348</v>
      </c>
      <c r="G121" s="49">
        <f t="shared" si="43"/>
        <v>301.1034040561899</v>
      </c>
      <c r="H121" s="49">
        <f t="shared" si="43"/>
        <v>297.5228287503969</v>
      </c>
      <c r="I121" s="49">
        <f t="shared" si="43"/>
        <v>598.6262328065869</v>
      </c>
      <c r="J121" s="49">
        <f t="shared" si="43"/>
        <v>559.9946915665258</v>
      </c>
      <c r="K121" s="49">
        <f t="shared" si="43"/>
        <v>389.8150836829152</v>
      </c>
      <c r="L121" s="49">
        <f t="shared" si="40"/>
        <v>38.348549744955214</v>
      </c>
    </row>
    <row r="122" spans="1:12" ht="15" customHeight="1">
      <c r="A122" s="46">
        <v>5</v>
      </c>
      <c r="B122" s="47">
        <v>42</v>
      </c>
      <c r="C122" s="48"/>
      <c r="D122" s="48" t="s">
        <v>46</v>
      </c>
      <c r="E122" s="48" t="s">
        <v>333</v>
      </c>
      <c r="F122" s="49">
        <v>466.96484464662285</v>
      </c>
      <c r="G122" s="49">
        <v>27.381120538485415</v>
      </c>
      <c r="H122" s="49">
        <v>16.439731777234634</v>
      </c>
      <c r="I122" s="49">
        <f>G122+H122</f>
        <v>43.820852315720046</v>
      </c>
      <c r="J122" s="49">
        <v>10.698343513762593</v>
      </c>
      <c r="K122" s="49">
        <v>0</v>
      </c>
      <c r="L122" s="49">
        <f t="shared" si="40"/>
        <v>9.384186586654424</v>
      </c>
    </row>
    <row r="123" spans="1:12" ht="15" customHeight="1">
      <c r="A123" s="46">
        <v>5</v>
      </c>
      <c r="B123" s="47"/>
      <c r="C123" s="48"/>
      <c r="D123" s="48"/>
      <c r="E123" s="48" t="s">
        <v>332</v>
      </c>
      <c r="F123" s="49">
        <v>1771.0778081551014</v>
      </c>
      <c r="G123" s="49">
        <v>1472.341763022394</v>
      </c>
      <c r="H123" s="49">
        <v>307.6525316926847</v>
      </c>
      <c r="I123" s="49">
        <f>G123+H123</f>
        <v>1779.9942947150787</v>
      </c>
      <c r="J123" s="49">
        <v>311.28060454798344</v>
      </c>
      <c r="K123" s="49">
        <v>0</v>
      </c>
      <c r="L123" s="49">
        <f t="shared" si="40"/>
        <v>100.50344973659094</v>
      </c>
    </row>
    <row r="124" spans="1:12" ht="15" customHeight="1">
      <c r="A124" s="46"/>
      <c r="B124" s="47"/>
      <c r="C124" s="48"/>
      <c r="D124" s="48"/>
      <c r="E124" s="48" t="s">
        <v>342</v>
      </c>
      <c r="F124" s="49">
        <f aca="true" t="shared" si="44" ref="F124:K124">SUM(F122:F123)</f>
        <v>2238.042652801724</v>
      </c>
      <c r="G124" s="49">
        <f t="shared" si="44"/>
        <v>1499.7228835608794</v>
      </c>
      <c r="H124" s="49">
        <f t="shared" si="44"/>
        <v>324.0922634699193</v>
      </c>
      <c r="I124" s="49">
        <f t="shared" si="44"/>
        <v>1823.8151470307987</v>
      </c>
      <c r="J124" s="49">
        <f t="shared" si="44"/>
        <v>321.97894806174605</v>
      </c>
      <c r="K124" s="49">
        <f t="shared" si="44"/>
        <v>0</v>
      </c>
      <c r="L124" s="49">
        <f t="shared" si="40"/>
        <v>81.4915276412463</v>
      </c>
    </row>
    <row r="125" spans="1:12" ht="15" customHeight="1">
      <c r="A125" s="46">
        <v>5</v>
      </c>
      <c r="B125" s="47">
        <v>43</v>
      </c>
      <c r="C125" s="48"/>
      <c r="D125" s="48" t="s">
        <v>47</v>
      </c>
      <c r="E125" s="48" t="s">
        <v>332</v>
      </c>
      <c r="F125" s="49">
        <v>611.6587265243375</v>
      </c>
      <c r="G125" s="49">
        <v>391.3787301323951</v>
      </c>
      <c r="H125" s="49">
        <v>134.02216972230434</v>
      </c>
      <c r="I125" s="49">
        <f>G125+H125</f>
        <v>525.4008998546994</v>
      </c>
      <c r="J125" s="49">
        <v>108.83161438864732</v>
      </c>
      <c r="K125" s="49">
        <v>8.890310113781181</v>
      </c>
      <c r="L125" s="49">
        <f t="shared" si="40"/>
        <v>85.8977199328479</v>
      </c>
    </row>
    <row r="126" spans="1:12" ht="15" customHeight="1">
      <c r="A126" s="46">
        <v>5</v>
      </c>
      <c r="B126" s="47">
        <v>44</v>
      </c>
      <c r="C126" s="48"/>
      <c r="D126" s="48" t="s">
        <v>48</v>
      </c>
      <c r="E126" s="48" t="s">
        <v>332</v>
      </c>
      <c r="F126" s="49">
        <v>433.973029865112</v>
      </c>
      <c r="G126" s="49">
        <v>179.1506561306971</v>
      </c>
      <c r="H126" s="49">
        <v>59.88623289966655</v>
      </c>
      <c r="I126" s="49">
        <f>G126+H126</f>
        <v>239.03688903036362</v>
      </c>
      <c r="J126" s="49">
        <v>119.99982803949071</v>
      </c>
      <c r="K126" s="49">
        <v>78.13027067451543</v>
      </c>
      <c r="L126" s="49">
        <f t="shared" si="40"/>
        <v>55.08104711130583</v>
      </c>
    </row>
    <row r="127" spans="1:12" s="52" customFormat="1" ht="15" customHeight="1">
      <c r="A127" s="50"/>
      <c r="B127" s="67" t="s">
        <v>333</v>
      </c>
      <c r="C127" s="68"/>
      <c r="D127" s="68"/>
      <c r="E127" s="69"/>
      <c r="F127" s="51">
        <f aca="true" t="shared" si="45" ref="F127:K127">F111+F116+F119+F122</f>
        <v>824.2775239610701</v>
      </c>
      <c r="G127" s="51">
        <f t="shared" si="45"/>
        <v>43.708</v>
      </c>
      <c r="H127" s="51">
        <f t="shared" si="45"/>
        <v>35.8722</v>
      </c>
      <c r="I127" s="51">
        <f t="shared" si="45"/>
        <v>79.58019999999999</v>
      </c>
      <c r="J127" s="51">
        <f t="shared" si="45"/>
        <v>18.58329793859556</v>
      </c>
      <c r="K127" s="51">
        <f t="shared" si="45"/>
        <v>4.982152951234506</v>
      </c>
      <c r="L127" s="51">
        <f t="shared" si="40"/>
        <v>9.65453960427999</v>
      </c>
    </row>
    <row r="128" spans="1:12" s="52" customFormat="1" ht="15" customHeight="1">
      <c r="A128" s="50"/>
      <c r="B128" s="67" t="s">
        <v>332</v>
      </c>
      <c r="C128" s="68"/>
      <c r="D128" s="68"/>
      <c r="E128" s="69"/>
      <c r="F128" s="51">
        <f aca="true" t="shared" si="46" ref="F128:K128">F112+F114+F115+F117+F120+F123+F125+F126</f>
        <v>9205.752375035046</v>
      </c>
      <c r="G128" s="51">
        <f t="shared" si="46"/>
        <v>5249.079895</v>
      </c>
      <c r="H128" s="51">
        <f t="shared" si="46"/>
        <v>1745.58111</v>
      </c>
      <c r="I128" s="51">
        <f t="shared" si="46"/>
        <v>6994.661005000001</v>
      </c>
      <c r="J128" s="51">
        <f t="shared" si="46"/>
        <v>2182.3415096000654</v>
      </c>
      <c r="K128" s="51">
        <f t="shared" si="46"/>
        <v>749.8817335062181</v>
      </c>
      <c r="L128" s="51">
        <f t="shared" si="40"/>
        <v>75.98141596735456</v>
      </c>
    </row>
    <row r="129" spans="1:12" s="52" customFormat="1" ht="15" customHeight="1">
      <c r="A129" s="50"/>
      <c r="B129" s="67" t="s">
        <v>342</v>
      </c>
      <c r="C129" s="68"/>
      <c r="D129" s="68"/>
      <c r="E129" s="69"/>
      <c r="F129" s="51">
        <f aca="true" t="shared" si="47" ref="F129:K129">F127+F128</f>
        <v>10030.029898996116</v>
      </c>
      <c r="G129" s="51">
        <f t="shared" si="47"/>
        <v>5292.7878949999995</v>
      </c>
      <c r="H129" s="51">
        <f t="shared" si="47"/>
        <v>1781.45331</v>
      </c>
      <c r="I129" s="51">
        <f t="shared" si="47"/>
        <v>7074.241205000001</v>
      </c>
      <c r="J129" s="51">
        <f t="shared" si="47"/>
        <v>2200.924807538661</v>
      </c>
      <c r="K129" s="51">
        <f t="shared" si="47"/>
        <v>754.8638864574526</v>
      </c>
      <c r="L129" s="51">
        <f t="shared" si="40"/>
        <v>70.53060934253094</v>
      </c>
    </row>
    <row r="130" spans="1:12" s="52" customFormat="1" ht="15" customHeight="1">
      <c r="A130" s="50"/>
      <c r="B130" s="70"/>
      <c r="C130" s="71"/>
      <c r="D130" s="71"/>
      <c r="E130" s="71"/>
      <c r="F130" s="71"/>
      <c r="G130" s="71"/>
      <c r="H130" s="71"/>
      <c r="I130" s="71"/>
      <c r="J130" s="71"/>
      <c r="K130" s="71"/>
      <c r="L130" s="72"/>
    </row>
    <row r="131" spans="1:12" ht="15" customHeight="1">
      <c r="A131" s="46">
        <v>6</v>
      </c>
      <c r="B131" s="47">
        <v>45</v>
      </c>
      <c r="C131" s="48" t="s">
        <v>49</v>
      </c>
      <c r="D131" s="48" t="s">
        <v>50</v>
      </c>
      <c r="E131" s="48" t="s">
        <v>333</v>
      </c>
      <c r="F131" s="49">
        <v>7825.331790300308</v>
      </c>
      <c r="G131" s="49">
        <v>2561.779652576794</v>
      </c>
      <c r="H131" s="49">
        <v>96.4534476264299</v>
      </c>
      <c r="I131" s="49">
        <f>G131+H131</f>
        <v>2658.233100203224</v>
      </c>
      <c r="J131" s="49">
        <v>135.7706195185609</v>
      </c>
      <c r="K131" s="49">
        <v>2575.14376342858</v>
      </c>
      <c r="L131" s="49">
        <f aca="true" t="shared" si="48" ref="L131:L172">I131/F131*100</f>
        <v>33.96958967922829</v>
      </c>
    </row>
    <row r="132" spans="1:12" ht="15" customHeight="1">
      <c r="A132" s="46">
        <v>6</v>
      </c>
      <c r="B132" s="47"/>
      <c r="C132" s="48"/>
      <c r="D132" s="48"/>
      <c r="E132" s="48" t="s">
        <v>332</v>
      </c>
      <c r="F132" s="49">
        <v>6768.008335738307</v>
      </c>
      <c r="G132" s="49">
        <v>5085.168823066525</v>
      </c>
      <c r="H132" s="49">
        <v>130.99512385519327</v>
      </c>
      <c r="I132" s="49">
        <f>G132+H132</f>
        <v>5216.163946921718</v>
      </c>
      <c r="J132" s="49">
        <v>207.5758862258912</v>
      </c>
      <c r="K132" s="49">
        <v>4632.773393861857</v>
      </c>
      <c r="L132" s="49">
        <f t="shared" si="48"/>
        <v>77.07088537964542</v>
      </c>
    </row>
    <row r="133" spans="1:12" ht="15" customHeight="1">
      <c r="A133" s="46"/>
      <c r="B133" s="47"/>
      <c r="C133" s="48"/>
      <c r="D133" s="48"/>
      <c r="E133" s="48" t="s">
        <v>342</v>
      </c>
      <c r="F133" s="49">
        <f aca="true" t="shared" si="49" ref="F133:K133">SUM(F131:F132)</f>
        <v>14593.340126038616</v>
      </c>
      <c r="G133" s="49">
        <f t="shared" si="49"/>
        <v>7646.948475643319</v>
      </c>
      <c r="H133" s="49">
        <f t="shared" si="49"/>
        <v>227.44857148162316</v>
      </c>
      <c r="I133" s="49">
        <f t="shared" si="49"/>
        <v>7874.397047124941</v>
      </c>
      <c r="J133" s="49">
        <f t="shared" si="49"/>
        <v>343.3465057444521</v>
      </c>
      <c r="K133" s="49">
        <f t="shared" si="49"/>
        <v>7207.917157290436</v>
      </c>
      <c r="L133" s="49">
        <f t="shared" si="48"/>
        <v>53.95883998533554</v>
      </c>
    </row>
    <row r="134" spans="1:12" ht="15" customHeight="1">
      <c r="A134" s="46">
        <v>6</v>
      </c>
      <c r="B134" s="47">
        <v>46</v>
      </c>
      <c r="C134" s="48"/>
      <c r="D134" s="48" t="s">
        <v>51</v>
      </c>
      <c r="E134" s="48" t="s">
        <v>333</v>
      </c>
      <c r="F134" s="49">
        <v>854.7518546240632</v>
      </c>
      <c r="G134" s="49">
        <v>5.8176538461538465</v>
      </c>
      <c r="H134" s="49">
        <v>4.540384615384616</v>
      </c>
      <c r="I134" s="49">
        <f>G134+H134</f>
        <v>10.358038461538463</v>
      </c>
      <c r="J134" s="49">
        <v>6.933474082885027</v>
      </c>
      <c r="K134" s="49">
        <v>192.53646228105333</v>
      </c>
      <c r="L134" s="49">
        <f t="shared" si="48"/>
        <v>1.2118181909174253</v>
      </c>
    </row>
    <row r="135" spans="1:12" ht="15" customHeight="1">
      <c r="A135" s="46">
        <v>6</v>
      </c>
      <c r="B135" s="47"/>
      <c r="C135" s="48"/>
      <c r="D135" s="48"/>
      <c r="E135" s="48" t="s">
        <v>332</v>
      </c>
      <c r="F135" s="49">
        <v>14230.863332420668</v>
      </c>
      <c r="G135" s="49">
        <v>182.39658700945594</v>
      </c>
      <c r="H135" s="49">
        <v>237.28364197181105</v>
      </c>
      <c r="I135" s="49">
        <f>G135+H135</f>
        <v>419.68022898126696</v>
      </c>
      <c r="J135" s="49">
        <v>476.2575878017004</v>
      </c>
      <c r="K135" s="49">
        <v>13967.415076998344</v>
      </c>
      <c r="L135" s="49">
        <f t="shared" si="48"/>
        <v>2.9490848107939733</v>
      </c>
    </row>
    <row r="136" spans="1:12" ht="15" customHeight="1">
      <c r="A136" s="46"/>
      <c r="B136" s="47"/>
      <c r="C136" s="48"/>
      <c r="D136" s="48"/>
      <c r="E136" s="48" t="s">
        <v>342</v>
      </c>
      <c r="F136" s="49">
        <f aca="true" t="shared" si="50" ref="F136:K136">SUM(F134:F135)</f>
        <v>15085.61518704473</v>
      </c>
      <c r="G136" s="49">
        <f t="shared" si="50"/>
        <v>188.2142408556098</v>
      </c>
      <c r="H136" s="49">
        <f t="shared" si="50"/>
        <v>241.82402658719568</v>
      </c>
      <c r="I136" s="49">
        <f t="shared" si="50"/>
        <v>430.0382674428054</v>
      </c>
      <c r="J136" s="49">
        <f t="shared" si="50"/>
        <v>483.19106188458545</v>
      </c>
      <c r="K136" s="49">
        <f t="shared" si="50"/>
        <v>14159.951539279398</v>
      </c>
      <c r="L136" s="49">
        <f t="shared" si="48"/>
        <v>2.8506511806831383</v>
      </c>
    </row>
    <row r="137" spans="1:12" ht="15" customHeight="1">
      <c r="A137" s="46">
        <v>6</v>
      </c>
      <c r="B137" s="47">
        <v>47</v>
      </c>
      <c r="C137" s="48"/>
      <c r="D137" s="48" t="s">
        <v>52</v>
      </c>
      <c r="E137" s="48" t="s">
        <v>333</v>
      </c>
      <c r="F137" s="49">
        <v>3574.451098196094</v>
      </c>
      <c r="G137" s="49">
        <v>1166.104985661711</v>
      </c>
      <c r="H137" s="49">
        <v>46.51985651948176</v>
      </c>
      <c r="I137" s="49">
        <f>G137+H137</f>
        <v>1212.6248421811927</v>
      </c>
      <c r="J137" s="49">
        <v>60.536066578232756</v>
      </c>
      <c r="K137" s="49">
        <v>686.5515840902224</v>
      </c>
      <c r="L137" s="49">
        <f t="shared" si="48"/>
        <v>33.924784781449766</v>
      </c>
    </row>
    <row r="138" spans="1:12" ht="15" customHeight="1">
      <c r="A138" s="46">
        <v>6</v>
      </c>
      <c r="B138" s="47"/>
      <c r="C138" s="48"/>
      <c r="D138" s="48"/>
      <c r="E138" s="48" t="s">
        <v>332</v>
      </c>
      <c r="F138" s="49">
        <v>7948.782851802792</v>
      </c>
      <c r="G138" s="49">
        <v>3894.36674709082</v>
      </c>
      <c r="H138" s="49">
        <v>177.36041339235067</v>
      </c>
      <c r="I138" s="49">
        <f>G138+H138</f>
        <v>4071.7271604831703</v>
      </c>
      <c r="J138" s="49">
        <v>396.1492985263237</v>
      </c>
      <c r="K138" s="49">
        <v>5128.28055384044</v>
      </c>
      <c r="L138" s="49">
        <f t="shared" si="48"/>
        <v>51.2245363396699</v>
      </c>
    </row>
    <row r="139" spans="1:12" ht="15" customHeight="1">
      <c r="A139" s="46"/>
      <c r="B139" s="47"/>
      <c r="C139" s="48"/>
      <c r="D139" s="48"/>
      <c r="E139" s="48" t="s">
        <v>342</v>
      </c>
      <c r="F139" s="49">
        <f aca="true" t="shared" si="51" ref="F139:K139">SUM(F137:F138)</f>
        <v>11523.233949998885</v>
      </c>
      <c r="G139" s="49">
        <f t="shared" si="51"/>
        <v>5060.47173275253</v>
      </c>
      <c r="H139" s="49">
        <f t="shared" si="51"/>
        <v>223.88026991183244</v>
      </c>
      <c r="I139" s="49">
        <f t="shared" si="51"/>
        <v>5284.352002664363</v>
      </c>
      <c r="J139" s="49">
        <f t="shared" si="51"/>
        <v>456.68536510455647</v>
      </c>
      <c r="K139" s="49">
        <f t="shared" si="51"/>
        <v>5814.832137930663</v>
      </c>
      <c r="L139" s="49">
        <f t="shared" si="48"/>
        <v>45.85823758845818</v>
      </c>
    </row>
    <row r="140" spans="1:12" ht="15" customHeight="1">
      <c r="A140" s="46">
        <v>6</v>
      </c>
      <c r="B140" s="47">
        <v>48</v>
      </c>
      <c r="C140" s="48"/>
      <c r="D140" s="48" t="s">
        <v>53</v>
      </c>
      <c r="E140" s="48" t="s">
        <v>333</v>
      </c>
      <c r="F140" s="49">
        <v>133.97113868303927</v>
      </c>
      <c r="G140" s="49">
        <v>4.2383461538461535</v>
      </c>
      <c r="H140" s="49">
        <v>2.504615384615385</v>
      </c>
      <c r="I140" s="49">
        <f>G140+H140</f>
        <v>6.742961538461539</v>
      </c>
      <c r="J140" s="49">
        <v>0.6722772925674424</v>
      </c>
      <c r="K140" s="49">
        <v>35.74137079105694</v>
      </c>
      <c r="L140" s="49">
        <f t="shared" si="48"/>
        <v>5.033144903257583</v>
      </c>
    </row>
    <row r="141" spans="1:12" ht="15" customHeight="1">
      <c r="A141" s="46">
        <v>6</v>
      </c>
      <c r="B141" s="47"/>
      <c r="C141" s="48"/>
      <c r="D141" s="48"/>
      <c r="E141" s="48" t="s">
        <v>332</v>
      </c>
      <c r="F141" s="49">
        <v>11554.819154599487</v>
      </c>
      <c r="G141" s="49">
        <v>625.8232004992564</v>
      </c>
      <c r="H141" s="49">
        <v>170.7774154796919</v>
      </c>
      <c r="I141" s="49">
        <f>G141+H141</f>
        <v>796.6006159789483</v>
      </c>
      <c r="J141" s="49">
        <v>354.2618800112317</v>
      </c>
      <c r="K141" s="49">
        <v>10542.089837703224</v>
      </c>
      <c r="L141" s="49">
        <f t="shared" si="48"/>
        <v>6.894098516997172</v>
      </c>
    </row>
    <row r="142" spans="1:12" ht="15" customHeight="1">
      <c r="A142" s="46"/>
      <c r="B142" s="47"/>
      <c r="C142" s="48"/>
      <c r="D142" s="48"/>
      <c r="E142" s="48" t="s">
        <v>342</v>
      </c>
      <c r="F142" s="49">
        <f aca="true" t="shared" si="52" ref="F142:K142">SUM(F140:F141)</f>
        <v>11688.790293282525</v>
      </c>
      <c r="G142" s="49">
        <f t="shared" si="52"/>
        <v>630.0615466531025</v>
      </c>
      <c r="H142" s="49">
        <f t="shared" si="52"/>
        <v>173.2820308643073</v>
      </c>
      <c r="I142" s="49">
        <f t="shared" si="52"/>
        <v>803.3435775174098</v>
      </c>
      <c r="J142" s="49">
        <f t="shared" si="52"/>
        <v>354.93415730379917</v>
      </c>
      <c r="K142" s="49">
        <f t="shared" si="52"/>
        <v>10577.83120849428</v>
      </c>
      <c r="L142" s="49">
        <f t="shared" si="48"/>
        <v>6.872769186209854</v>
      </c>
    </row>
    <row r="143" spans="1:12" ht="15" customHeight="1">
      <c r="A143" s="46">
        <v>6</v>
      </c>
      <c r="B143" s="47">
        <v>49</v>
      </c>
      <c r="C143" s="48"/>
      <c r="D143" s="48" t="s">
        <v>54</v>
      </c>
      <c r="E143" s="48" t="s">
        <v>333</v>
      </c>
      <c r="F143" s="49">
        <v>589.1556866583949</v>
      </c>
      <c r="G143" s="49">
        <v>203.97341699204628</v>
      </c>
      <c r="H143" s="49">
        <v>25.756337671728126</v>
      </c>
      <c r="I143" s="49">
        <f>G143+H143</f>
        <v>229.7297546637744</v>
      </c>
      <c r="J143" s="49">
        <v>15.241883116485983</v>
      </c>
      <c r="K143" s="49">
        <v>134.4244646818011</v>
      </c>
      <c r="L143" s="49">
        <f t="shared" si="48"/>
        <v>38.993047146293044</v>
      </c>
    </row>
    <row r="144" spans="1:12" ht="15" customHeight="1">
      <c r="A144" s="46">
        <v>6</v>
      </c>
      <c r="B144" s="47"/>
      <c r="C144" s="48"/>
      <c r="D144" s="48"/>
      <c r="E144" s="48" t="s">
        <v>332</v>
      </c>
      <c r="F144" s="49">
        <v>9359.503540166741</v>
      </c>
      <c r="G144" s="49">
        <v>6091.212382969061</v>
      </c>
      <c r="H144" s="49">
        <v>173.1957434591342</v>
      </c>
      <c r="I144" s="49">
        <f>G144+H144</f>
        <v>6264.408126428195</v>
      </c>
      <c r="J144" s="49">
        <v>392.3529179542682</v>
      </c>
      <c r="K144" s="49">
        <v>2925.5221195039117</v>
      </c>
      <c r="L144" s="49">
        <f t="shared" si="48"/>
        <v>66.93098730658308</v>
      </c>
    </row>
    <row r="145" spans="1:12" ht="15" customHeight="1">
      <c r="A145" s="46"/>
      <c r="B145" s="47"/>
      <c r="C145" s="48"/>
      <c r="D145" s="48"/>
      <c r="E145" s="48" t="s">
        <v>342</v>
      </c>
      <c r="F145" s="49">
        <f aca="true" t="shared" si="53" ref="F145:K145">SUM(F143:F144)</f>
        <v>9948.659226825135</v>
      </c>
      <c r="G145" s="49">
        <f t="shared" si="53"/>
        <v>6295.1857999611075</v>
      </c>
      <c r="H145" s="49">
        <f t="shared" si="53"/>
        <v>198.95208113086233</v>
      </c>
      <c r="I145" s="49">
        <f t="shared" si="53"/>
        <v>6494.13788109197</v>
      </c>
      <c r="J145" s="49">
        <f t="shared" si="53"/>
        <v>407.5948010707542</v>
      </c>
      <c r="K145" s="49">
        <f t="shared" si="53"/>
        <v>3059.9465841857127</v>
      </c>
      <c r="L145" s="49">
        <f t="shared" si="48"/>
        <v>65.27651347813239</v>
      </c>
    </row>
    <row r="146" spans="1:12" ht="15" customHeight="1">
      <c r="A146" s="46">
        <v>6</v>
      </c>
      <c r="B146" s="47">
        <v>50</v>
      </c>
      <c r="C146" s="48"/>
      <c r="D146" s="48" t="s">
        <v>55</v>
      </c>
      <c r="E146" s="48" t="s">
        <v>333</v>
      </c>
      <c r="F146" s="49">
        <v>4830.513664156508</v>
      </c>
      <c r="G146" s="49">
        <v>11.052</v>
      </c>
      <c r="H146" s="49">
        <v>5.4</v>
      </c>
      <c r="I146" s="49">
        <f>G146+H146</f>
        <v>16.451999999999998</v>
      </c>
      <c r="J146" s="49">
        <v>3.3594194433449185</v>
      </c>
      <c r="K146" s="49">
        <v>392.681611993145</v>
      </c>
      <c r="L146" s="49">
        <f t="shared" si="48"/>
        <v>0.3405848972559071</v>
      </c>
    </row>
    <row r="147" spans="1:12" ht="15" customHeight="1">
      <c r="A147" s="46">
        <v>6</v>
      </c>
      <c r="B147" s="47"/>
      <c r="C147" s="48"/>
      <c r="D147" s="48"/>
      <c r="E147" s="48" t="s">
        <v>332</v>
      </c>
      <c r="F147" s="49">
        <v>22912.82748448341</v>
      </c>
      <c r="G147" s="49">
        <v>1568.813641040814</v>
      </c>
      <c r="H147" s="49">
        <v>125.33057244766695</v>
      </c>
      <c r="I147" s="49">
        <f>G147+H147</f>
        <v>1694.144213488481</v>
      </c>
      <c r="J147" s="49">
        <v>269.2413921987352</v>
      </c>
      <c r="K147" s="49">
        <v>25508.94989447846</v>
      </c>
      <c r="L147" s="49">
        <f t="shared" si="48"/>
        <v>7.3938679747654765</v>
      </c>
    </row>
    <row r="148" spans="1:12" ht="15" customHeight="1">
      <c r="A148" s="46"/>
      <c r="B148" s="47"/>
      <c r="C148" s="48"/>
      <c r="D148" s="48"/>
      <c r="E148" s="48" t="s">
        <v>342</v>
      </c>
      <c r="F148" s="49">
        <f aca="true" t="shared" si="54" ref="F148:K148">SUM(F146:F147)</f>
        <v>27743.341148639916</v>
      </c>
      <c r="G148" s="49">
        <f t="shared" si="54"/>
        <v>1579.865641040814</v>
      </c>
      <c r="H148" s="49">
        <f t="shared" si="54"/>
        <v>130.73057244766696</v>
      </c>
      <c r="I148" s="49">
        <f t="shared" si="54"/>
        <v>1710.596213488481</v>
      </c>
      <c r="J148" s="49">
        <f t="shared" si="54"/>
        <v>272.6008116420801</v>
      </c>
      <c r="K148" s="49">
        <f t="shared" si="54"/>
        <v>25901.631506471607</v>
      </c>
      <c r="L148" s="49">
        <f t="shared" si="48"/>
        <v>6.165790213672015</v>
      </c>
    </row>
    <row r="149" spans="1:12" ht="15" customHeight="1">
      <c r="A149" s="46">
        <v>6</v>
      </c>
      <c r="B149" s="47">
        <v>51</v>
      </c>
      <c r="C149" s="48"/>
      <c r="D149" s="48" t="s">
        <v>56</v>
      </c>
      <c r="E149" s="48" t="s">
        <v>333</v>
      </c>
      <c r="F149" s="49">
        <v>7862.27881254236</v>
      </c>
      <c r="G149" s="49">
        <v>6747.616283682645</v>
      </c>
      <c r="H149" s="49">
        <v>147.04735893435782</v>
      </c>
      <c r="I149" s="49">
        <f>G149+H149</f>
        <v>6894.663642617003</v>
      </c>
      <c r="J149" s="49">
        <v>78.23716740796446</v>
      </c>
      <c r="K149" s="49">
        <v>268.66303122224633</v>
      </c>
      <c r="L149" s="49">
        <f t="shared" si="48"/>
        <v>87.69294255525813</v>
      </c>
    </row>
    <row r="150" spans="1:12" ht="15" customHeight="1">
      <c r="A150" s="46">
        <v>6</v>
      </c>
      <c r="B150" s="47"/>
      <c r="C150" s="48"/>
      <c r="D150" s="48"/>
      <c r="E150" s="48" t="s">
        <v>332</v>
      </c>
      <c r="F150" s="49">
        <v>8670.125252347289</v>
      </c>
      <c r="G150" s="49">
        <v>8786.786973975246</v>
      </c>
      <c r="H150" s="49">
        <v>190.1074670390301</v>
      </c>
      <c r="I150" s="49">
        <f>G150+H150</f>
        <v>8976.894441014276</v>
      </c>
      <c r="J150" s="49">
        <v>286.7851391766436</v>
      </c>
      <c r="K150" s="49">
        <v>951.0958466570612</v>
      </c>
      <c r="L150" s="49">
        <f t="shared" si="48"/>
        <v>103.53823249074672</v>
      </c>
    </row>
    <row r="151" spans="1:12" ht="15" customHeight="1">
      <c r="A151" s="46"/>
      <c r="B151" s="47"/>
      <c r="C151" s="48"/>
      <c r="D151" s="48"/>
      <c r="E151" s="48" t="s">
        <v>342</v>
      </c>
      <c r="F151" s="49">
        <f aca="true" t="shared" si="55" ref="F151:K151">SUM(F149:F150)</f>
        <v>16532.404064889648</v>
      </c>
      <c r="G151" s="49">
        <f t="shared" si="55"/>
        <v>15534.40325765789</v>
      </c>
      <c r="H151" s="49">
        <f t="shared" si="55"/>
        <v>337.1548259733879</v>
      </c>
      <c r="I151" s="49">
        <f t="shared" si="55"/>
        <v>15871.558083631278</v>
      </c>
      <c r="J151" s="49">
        <f t="shared" si="55"/>
        <v>365.0223065846081</v>
      </c>
      <c r="K151" s="49">
        <f t="shared" si="55"/>
        <v>1219.7588778793074</v>
      </c>
      <c r="L151" s="49">
        <f t="shared" si="48"/>
        <v>96.00272302404085</v>
      </c>
    </row>
    <row r="152" spans="1:12" ht="15" customHeight="1">
      <c r="A152" s="46">
        <v>6</v>
      </c>
      <c r="B152" s="47">
        <v>52</v>
      </c>
      <c r="C152" s="48"/>
      <c r="D152" s="48" t="s">
        <v>57</v>
      </c>
      <c r="E152" s="48" t="s">
        <v>333</v>
      </c>
      <c r="F152" s="49">
        <v>1812.166374311114</v>
      </c>
      <c r="G152" s="49">
        <v>394.62172056159335</v>
      </c>
      <c r="H152" s="49">
        <v>33.12946583076077</v>
      </c>
      <c r="I152" s="49">
        <f>G152+H152</f>
        <v>427.7511863923541</v>
      </c>
      <c r="J152" s="49">
        <v>24.232385149160283</v>
      </c>
      <c r="K152" s="49">
        <v>71.38025728281897</v>
      </c>
      <c r="L152" s="49">
        <f t="shared" si="48"/>
        <v>23.604410304487722</v>
      </c>
    </row>
    <row r="153" spans="1:12" ht="15" customHeight="1">
      <c r="A153" s="46">
        <v>6</v>
      </c>
      <c r="B153" s="47"/>
      <c r="C153" s="48"/>
      <c r="D153" s="48"/>
      <c r="E153" s="48" t="s">
        <v>332</v>
      </c>
      <c r="F153" s="49">
        <v>12122.266580233638</v>
      </c>
      <c r="G153" s="49">
        <v>12433.92559453968</v>
      </c>
      <c r="H153" s="49">
        <v>227.18128445062013</v>
      </c>
      <c r="I153" s="49">
        <f>G153+H153</f>
        <v>12661.1068789903</v>
      </c>
      <c r="J153" s="49">
        <v>215.36393637970548</v>
      </c>
      <c r="K153" s="49">
        <v>1296.2939694068314</v>
      </c>
      <c r="L153" s="49">
        <f t="shared" si="48"/>
        <v>104.44504577745622</v>
      </c>
    </row>
    <row r="154" spans="1:12" ht="15" customHeight="1">
      <c r="A154" s="46"/>
      <c r="B154" s="47"/>
      <c r="C154" s="48"/>
      <c r="D154" s="48"/>
      <c r="E154" s="48" t="s">
        <v>342</v>
      </c>
      <c r="F154" s="49">
        <f aca="true" t="shared" si="56" ref="F154:K154">SUM(F152:F153)</f>
        <v>13934.43295454475</v>
      </c>
      <c r="G154" s="49">
        <f t="shared" si="56"/>
        <v>12828.547315101274</v>
      </c>
      <c r="H154" s="49">
        <f t="shared" si="56"/>
        <v>260.3107502813809</v>
      </c>
      <c r="I154" s="49">
        <f t="shared" si="56"/>
        <v>13088.858065382654</v>
      </c>
      <c r="J154" s="49">
        <f t="shared" si="56"/>
        <v>239.59632152886576</v>
      </c>
      <c r="K154" s="49">
        <f t="shared" si="56"/>
        <v>1367.6742266896504</v>
      </c>
      <c r="L154" s="49">
        <f t="shared" si="48"/>
        <v>93.9317596064337</v>
      </c>
    </row>
    <row r="155" spans="1:12" ht="15" customHeight="1">
      <c r="A155" s="46">
        <v>6</v>
      </c>
      <c r="B155" s="47">
        <v>53</v>
      </c>
      <c r="C155" s="48"/>
      <c r="D155" s="48" t="s">
        <v>58</v>
      </c>
      <c r="E155" s="48" t="s">
        <v>333</v>
      </c>
      <c r="F155" s="49">
        <v>2736.9384382178987</v>
      </c>
      <c r="G155" s="49">
        <v>1670.1286158825612</v>
      </c>
      <c r="H155" s="49">
        <v>84.9117344876353</v>
      </c>
      <c r="I155" s="49">
        <f>G155+H155</f>
        <v>1755.0403503701966</v>
      </c>
      <c r="J155" s="49">
        <v>73.10664944519066</v>
      </c>
      <c r="K155" s="49">
        <v>282.7876178495127</v>
      </c>
      <c r="L155" s="49">
        <f t="shared" si="48"/>
        <v>64.12421725908293</v>
      </c>
    </row>
    <row r="156" spans="1:12" ht="15" customHeight="1">
      <c r="A156" s="46">
        <v>6</v>
      </c>
      <c r="B156" s="47"/>
      <c r="C156" s="48"/>
      <c r="D156" s="48"/>
      <c r="E156" s="48" t="s">
        <v>332</v>
      </c>
      <c r="F156" s="49">
        <v>7671.2626153282135</v>
      </c>
      <c r="G156" s="49">
        <v>5117.534081137045</v>
      </c>
      <c r="H156" s="49">
        <v>165.40680988331718</v>
      </c>
      <c r="I156" s="49">
        <f>G156+H156</f>
        <v>5282.940891020362</v>
      </c>
      <c r="J156" s="49">
        <v>399.40949739430727</v>
      </c>
      <c r="K156" s="49">
        <v>2302.588766926435</v>
      </c>
      <c r="L156" s="49">
        <f t="shared" si="48"/>
        <v>68.86664107241403</v>
      </c>
    </row>
    <row r="157" spans="1:12" ht="15" customHeight="1">
      <c r="A157" s="46"/>
      <c r="B157" s="47"/>
      <c r="C157" s="48"/>
      <c r="D157" s="48"/>
      <c r="E157" s="48" t="s">
        <v>342</v>
      </c>
      <c r="F157" s="49">
        <f aca="true" t="shared" si="57" ref="F157:K157">SUM(F155:F156)</f>
        <v>10408.201053546112</v>
      </c>
      <c r="G157" s="49">
        <f t="shared" si="57"/>
        <v>6787.662697019607</v>
      </c>
      <c r="H157" s="49">
        <f t="shared" si="57"/>
        <v>250.31854437095248</v>
      </c>
      <c r="I157" s="49">
        <f t="shared" si="57"/>
        <v>7037.981241390558</v>
      </c>
      <c r="J157" s="49">
        <f t="shared" si="57"/>
        <v>472.51614683949794</v>
      </c>
      <c r="K157" s="49">
        <f t="shared" si="57"/>
        <v>2585.3763847759474</v>
      </c>
      <c r="L157" s="49">
        <f t="shared" si="48"/>
        <v>67.61957426824199</v>
      </c>
    </row>
    <row r="158" spans="1:12" ht="15" customHeight="1">
      <c r="A158" s="46">
        <v>6</v>
      </c>
      <c r="B158" s="47">
        <v>54</v>
      </c>
      <c r="C158" s="48"/>
      <c r="D158" s="48" t="s">
        <v>59</v>
      </c>
      <c r="E158" s="48" t="s">
        <v>333</v>
      </c>
      <c r="F158" s="49">
        <v>1724.381939726464</v>
      </c>
      <c r="G158" s="49">
        <v>1433.5459216346958</v>
      </c>
      <c r="H158" s="49">
        <v>33.09092160133444</v>
      </c>
      <c r="I158" s="49">
        <f>G158+H158</f>
        <v>1466.6368432360302</v>
      </c>
      <c r="J158" s="49">
        <v>48.77575506566668</v>
      </c>
      <c r="K158" s="49">
        <v>258.15616847177694</v>
      </c>
      <c r="L158" s="49">
        <f t="shared" si="48"/>
        <v>85.05289979252976</v>
      </c>
    </row>
    <row r="159" spans="1:12" ht="15" customHeight="1">
      <c r="A159" s="46">
        <v>6</v>
      </c>
      <c r="B159" s="47"/>
      <c r="C159" s="48"/>
      <c r="D159" s="48"/>
      <c r="E159" s="48" t="s">
        <v>332</v>
      </c>
      <c r="F159" s="49">
        <v>7991.015160228674</v>
      </c>
      <c r="G159" s="49">
        <v>7388.682310256206</v>
      </c>
      <c r="H159" s="49">
        <v>113.35445961218706</v>
      </c>
      <c r="I159" s="49">
        <f>G159+H159</f>
        <v>7502.036769868393</v>
      </c>
      <c r="J159" s="49">
        <v>287.4077923199744</v>
      </c>
      <c r="K159" s="49">
        <v>841.7449700248184</v>
      </c>
      <c r="L159" s="49">
        <f t="shared" si="48"/>
        <v>93.88089772631231</v>
      </c>
    </row>
    <row r="160" spans="1:12" ht="15" customHeight="1">
      <c r="A160" s="46"/>
      <c r="B160" s="47"/>
      <c r="C160" s="48"/>
      <c r="D160" s="48"/>
      <c r="E160" s="48" t="s">
        <v>342</v>
      </c>
      <c r="F160" s="49">
        <f aca="true" t="shared" si="58" ref="F160:K160">SUM(F158:F159)</f>
        <v>9715.397099955138</v>
      </c>
      <c r="G160" s="49">
        <f t="shared" si="58"/>
        <v>8822.228231890902</v>
      </c>
      <c r="H160" s="49">
        <f t="shared" si="58"/>
        <v>146.4453812135215</v>
      </c>
      <c r="I160" s="49">
        <f t="shared" si="58"/>
        <v>8968.673613104424</v>
      </c>
      <c r="J160" s="49">
        <f t="shared" si="58"/>
        <v>336.1835473856411</v>
      </c>
      <c r="K160" s="49">
        <f t="shared" si="58"/>
        <v>1099.9011384965952</v>
      </c>
      <c r="L160" s="49">
        <f t="shared" si="48"/>
        <v>92.31401990913822</v>
      </c>
    </row>
    <row r="161" spans="1:12" ht="15" customHeight="1">
      <c r="A161" s="46">
        <v>6</v>
      </c>
      <c r="B161" s="47">
        <v>55</v>
      </c>
      <c r="C161" s="48"/>
      <c r="D161" s="48" t="s">
        <v>60</v>
      </c>
      <c r="E161" s="48" t="s">
        <v>333</v>
      </c>
      <c r="F161" s="49">
        <v>5530.871525733795</v>
      </c>
      <c r="G161" s="49">
        <v>2001.726592483055</v>
      </c>
      <c r="H161" s="49">
        <v>96.33842966533575</v>
      </c>
      <c r="I161" s="49">
        <f>G161+H161</f>
        <v>2098.0650221483907</v>
      </c>
      <c r="J161" s="49">
        <v>93.92824603822811</v>
      </c>
      <c r="K161" s="49">
        <v>1060.9475558242953</v>
      </c>
      <c r="L161" s="49">
        <f t="shared" si="48"/>
        <v>37.93371464852521</v>
      </c>
    </row>
    <row r="162" spans="1:12" ht="15" customHeight="1">
      <c r="A162" s="46">
        <v>6</v>
      </c>
      <c r="B162" s="47"/>
      <c r="C162" s="48"/>
      <c r="D162" s="48"/>
      <c r="E162" s="48" t="s">
        <v>332</v>
      </c>
      <c r="F162" s="49">
        <v>12734.408409078787</v>
      </c>
      <c r="G162" s="49">
        <v>8501.888485457393</v>
      </c>
      <c r="H162" s="49">
        <v>242.13976049990788</v>
      </c>
      <c r="I162" s="49">
        <f>G162+H162</f>
        <v>8744.0282459573</v>
      </c>
      <c r="J162" s="49">
        <v>538.4025937703207</v>
      </c>
      <c r="K162" s="49">
        <v>5562.076513124069</v>
      </c>
      <c r="L162" s="49">
        <f t="shared" si="48"/>
        <v>68.66458154211065</v>
      </c>
    </row>
    <row r="163" spans="1:12" ht="15" customHeight="1">
      <c r="A163" s="46"/>
      <c r="B163" s="47"/>
      <c r="C163" s="48"/>
      <c r="D163" s="48"/>
      <c r="E163" s="48" t="s">
        <v>342</v>
      </c>
      <c r="F163" s="49">
        <f aca="true" t="shared" si="59" ref="F163:K163">SUM(F161:F162)</f>
        <v>18265.279934812585</v>
      </c>
      <c r="G163" s="49">
        <f t="shared" si="59"/>
        <v>10503.615077940449</v>
      </c>
      <c r="H163" s="49">
        <f t="shared" si="59"/>
        <v>338.47819016524363</v>
      </c>
      <c r="I163" s="49">
        <f t="shared" si="59"/>
        <v>10842.093268105691</v>
      </c>
      <c r="J163" s="49">
        <f t="shared" si="59"/>
        <v>632.3308398085487</v>
      </c>
      <c r="K163" s="49">
        <f t="shared" si="59"/>
        <v>6623.0240689483635</v>
      </c>
      <c r="L163" s="49">
        <f t="shared" si="48"/>
        <v>59.35903148925343</v>
      </c>
    </row>
    <row r="164" spans="1:12" ht="15" customHeight="1">
      <c r="A164" s="46">
        <v>6</v>
      </c>
      <c r="B164" s="47">
        <v>56</v>
      </c>
      <c r="C164" s="48"/>
      <c r="D164" s="48" t="s">
        <v>61</v>
      </c>
      <c r="E164" s="48" t="s">
        <v>333</v>
      </c>
      <c r="F164" s="49">
        <v>4378.541614382075</v>
      </c>
      <c r="G164" s="49">
        <v>1324.210570524899</v>
      </c>
      <c r="H164" s="49">
        <v>69.63523266293612</v>
      </c>
      <c r="I164" s="49">
        <f>G164+H164</f>
        <v>1393.845803187835</v>
      </c>
      <c r="J164" s="49">
        <v>49.08465778493096</v>
      </c>
      <c r="K164" s="49">
        <v>555.6704867868173</v>
      </c>
      <c r="L164" s="49">
        <f t="shared" si="48"/>
        <v>31.833562997540277</v>
      </c>
    </row>
    <row r="165" spans="1:12" ht="15" customHeight="1">
      <c r="A165" s="46">
        <v>6</v>
      </c>
      <c r="B165" s="47"/>
      <c r="C165" s="48"/>
      <c r="D165" s="48"/>
      <c r="E165" s="48" t="s">
        <v>332</v>
      </c>
      <c r="F165" s="49">
        <v>9939.622003126142</v>
      </c>
      <c r="G165" s="49">
        <v>7538.3378879385655</v>
      </c>
      <c r="H165" s="49">
        <v>184.0571512084403</v>
      </c>
      <c r="I165" s="49">
        <f>G165+H165</f>
        <v>7722.395039147006</v>
      </c>
      <c r="J165" s="49">
        <v>421.526213154163</v>
      </c>
      <c r="K165" s="49">
        <v>4401.213838736025</v>
      </c>
      <c r="L165" s="49">
        <f t="shared" si="48"/>
        <v>77.69304543692115</v>
      </c>
    </row>
    <row r="166" spans="1:12" ht="15" customHeight="1">
      <c r="A166" s="46"/>
      <c r="B166" s="47"/>
      <c r="C166" s="48"/>
      <c r="D166" s="48"/>
      <c r="E166" s="48" t="s">
        <v>342</v>
      </c>
      <c r="F166" s="49">
        <f aca="true" t="shared" si="60" ref="F166:K166">SUM(F164:F165)</f>
        <v>14318.163617508217</v>
      </c>
      <c r="G166" s="49">
        <f t="shared" si="60"/>
        <v>8862.548458463465</v>
      </c>
      <c r="H166" s="49">
        <f t="shared" si="60"/>
        <v>253.69238387137642</v>
      </c>
      <c r="I166" s="49">
        <f t="shared" si="60"/>
        <v>9116.24084233484</v>
      </c>
      <c r="J166" s="49">
        <f t="shared" si="60"/>
        <v>470.61087093909396</v>
      </c>
      <c r="K166" s="49">
        <f t="shared" si="60"/>
        <v>4956.884325522842</v>
      </c>
      <c r="L166" s="49">
        <f t="shared" si="48"/>
        <v>63.66906459420203</v>
      </c>
    </row>
    <row r="167" spans="1:12" ht="15" customHeight="1">
      <c r="A167" s="46">
        <v>6</v>
      </c>
      <c r="B167" s="47">
        <v>57</v>
      </c>
      <c r="C167" s="48"/>
      <c r="D167" s="48" t="s">
        <v>62</v>
      </c>
      <c r="E167" s="48" t="s">
        <v>333</v>
      </c>
      <c r="F167" s="49">
        <v>297.91673388700514</v>
      </c>
      <c r="G167" s="49">
        <v>65.09302</v>
      </c>
      <c r="H167" s="49">
        <v>9.24</v>
      </c>
      <c r="I167" s="49">
        <f>G167+H167</f>
        <v>74.33301999999999</v>
      </c>
      <c r="J167" s="49">
        <v>7.068306713709299</v>
      </c>
      <c r="K167" s="49">
        <v>91.01126747387757</v>
      </c>
      <c r="L167" s="49">
        <f t="shared" si="48"/>
        <v>24.950938146426267</v>
      </c>
    </row>
    <row r="168" spans="1:12" ht="15" customHeight="1">
      <c r="A168" s="46">
        <v>6</v>
      </c>
      <c r="B168" s="47"/>
      <c r="C168" s="48"/>
      <c r="D168" s="48"/>
      <c r="E168" s="48" t="s">
        <v>332</v>
      </c>
      <c r="F168" s="49">
        <v>8028.191185304596</v>
      </c>
      <c r="G168" s="49">
        <v>3207.2510650199342</v>
      </c>
      <c r="H168" s="49">
        <v>168.70765670064935</v>
      </c>
      <c r="I168" s="49">
        <f>G168+H168</f>
        <v>3375.9587217205835</v>
      </c>
      <c r="J168" s="49">
        <v>346.1302794124842</v>
      </c>
      <c r="K168" s="49">
        <v>4412.132468299071</v>
      </c>
      <c r="L168" s="49">
        <f t="shared" si="48"/>
        <v>42.05129952435851</v>
      </c>
    </row>
    <row r="169" spans="1:12" ht="15" customHeight="1">
      <c r="A169" s="46"/>
      <c r="B169" s="47"/>
      <c r="C169" s="48"/>
      <c r="D169" s="48"/>
      <c r="E169" s="48" t="s">
        <v>342</v>
      </c>
      <c r="F169" s="49">
        <f aca="true" t="shared" si="61" ref="F169:K169">SUM(F167:F168)</f>
        <v>8326.107919191601</v>
      </c>
      <c r="G169" s="49">
        <f t="shared" si="61"/>
        <v>3272.344085019934</v>
      </c>
      <c r="H169" s="49">
        <f t="shared" si="61"/>
        <v>177.94765670064936</v>
      </c>
      <c r="I169" s="49">
        <f t="shared" si="61"/>
        <v>3450.2917417205836</v>
      </c>
      <c r="J169" s="49">
        <f t="shared" si="61"/>
        <v>353.1985861261935</v>
      </c>
      <c r="K169" s="49">
        <f t="shared" si="61"/>
        <v>4503.143735772948</v>
      </c>
      <c r="L169" s="49">
        <f t="shared" si="48"/>
        <v>41.43943094669351</v>
      </c>
    </row>
    <row r="170" spans="1:12" s="52" customFormat="1" ht="15" customHeight="1">
      <c r="A170" s="50"/>
      <c r="B170" s="67" t="s">
        <v>333</v>
      </c>
      <c r="C170" s="68"/>
      <c r="D170" s="68"/>
      <c r="E170" s="69"/>
      <c r="F170" s="51">
        <f aca="true" t="shared" si="62" ref="F170:K171">F131+F134+F137+F140+F143+F146+F149+F152+F155+F158+F161+F164+F167</f>
        <v>42151.270671419115</v>
      </c>
      <c r="G170" s="51">
        <f t="shared" si="62"/>
        <v>17589.90878</v>
      </c>
      <c r="H170" s="51">
        <f t="shared" si="62"/>
        <v>654.567785</v>
      </c>
      <c r="I170" s="51">
        <f t="shared" si="62"/>
        <v>18244.476565</v>
      </c>
      <c r="J170" s="51">
        <f t="shared" si="62"/>
        <v>596.9469076369274</v>
      </c>
      <c r="K170" s="51">
        <f t="shared" si="62"/>
        <v>6605.695642177205</v>
      </c>
      <c r="L170" s="51">
        <f t="shared" si="48"/>
        <v>43.283337072376234</v>
      </c>
    </row>
    <row r="171" spans="1:12" s="52" customFormat="1" ht="15" customHeight="1">
      <c r="A171" s="50"/>
      <c r="B171" s="67" t="s">
        <v>332</v>
      </c>
      <c r="C171" s="68"/>
      <c r="D171" s="68"/>
      <c r="E171" s="69"/>
      <c r="F171" s="51">
        <f t="shared" si="62"/>
        <v>139931.69590485876</v>
      </c>
      <c r="G171" s="51">
        <f t="shared" si="62"/>
        <v>70422.18778000001</v>
      </c>
      <c r="H171" s="51">
        <f t="shared" si="62"/>
        <v>2305.8975</v>
      </c>
      <c r="I171" s="51">
        <f t="shared" si="62"/>
        <v>72728.08528</v>
      </c>
      <c r="J171" s="51">
        <f t="shared" si="62"/>
        <v>4590.864414325749</v>
      </c>
      <c r="K171" s="51">
        <f t="shared" si="62"/>
        <v>82472.17724956054</v>
      </c>
      <c r="L171" s="51">
        <f t="shared" si="48"/>
        <v>51.9739897452888</v>
      </c>
    </row>
    <row r="172" spans="1:12" s="52" customFormat="1" ht="15" customHeight="1">
      <c r="A172" s="50"/>
      <c r="B172" s="67" t="s">
        <v>342</v>
      </c>
      <c r="C172" s="68"/>
      <c r="D172" s="68"/>
      <c r="E172" s="69"/>
      <c r="F172" s="51">
        <f aca="true" t="shared" si="63" ref="F172:K172">F170+F171</f>
        <v>182082.96657627786</v>
      </c>
      <c r="G172" s="51">
        <f t="shared" si="63"/>
        <v>88012.09656</v>
      </c>
      <c r="H172" s="51">
        <f t="shared" si="63"/>
        <v>2960.465285</v>
      </c>
      <c r="I172" s="51">
        <f t="shared" si="63"/>
        <v>90972.561845</v>
      </c>
      <c r="J172" s="51">
        <f t="shared" si="63"/>
        <v>5187.811321962677</v>
      </c>
      <c r="K172" s="51">
        <f t="shared" si="63"/>
        <v>89077.87289173774</v>
      </c>
      <c r="L172" s="51">
        <f t="shared" si="48"/>
        <v>49.96214833027226</v>
      </c>
    </row>
    <row r="173" spans="1:12" ht="15" customHeight="1">
      <c r="A173" s="46">
        <v>7</v>
      </c>
      <c r="B173" s="47">
        <v>58</v>
      </c>
      <c r="C173" s="48" t="s">
        <v>63</v>
      </c>
      <c r="D173" s="48" t="s">
        <v>63</v>
      </c>
      <c r="E173" s="48" t="s">
        <v>333</v>
      </c>
      <c r="F173" s="49">
        <v>6311.048865067776</v>
      </c>
      <c r="G173" s="49">
        <v>1176.163033162446</v>
      </c>
      <c r="H173" s="49">
        <v>25.27559836297098</v>
      </c>
      <c r="I173" s="49">
        <f>G173+H173</f>
        <v>1201.438631525417</v>
      </c>
      <c r="J173" s="49">
        <v>25.96556655433009</v>
      </c>
      <c r="K173" s="49">
        <v>1706.6336929448535</v>
      </c>
      <c r="L173" s="49">
        <f aca="true" t="shared" si="64" ref="L173:L203">I173/F173*100</f>
        <v>19.037067486127192</v>
      </c>
    </row>
    <row r="174" spans="1:12" ht="15" customHeight="1">
      <c r="A174" s="46">
        <v>7</v>
      </c>
      <c r="B174" s="47"/>
      <c r="C174" s="48"/>
      <c r="D174" s="48"/>
      <c r="E174" s="48" t="s">
        <v>332</v>
      </c>
      <c r="F174" s="49">
        <v>29177.918023585586</v>
      </c>
      <c r="G174" s="49">
        <v>18083.460944520146</v>
      </c>
      <c r="H174" s="49">
        <v>779.15555</v>
      </c>
      <c r="I174" s="49">
        <f>G174+H174</f>
        <v>18862.616494520145</v>
      </c>
      <c r="J174" s="49">
        <v>222.80271009661928</v>
      </c>
      <c r="K174" s="49">
        <v>13992.144863267202</v>
      </c>
      <c r="L174" s="49">
        <f t="shared" si="64"/>
        <v>64.64688974474737</v>
      </c>
    </row>
    <row r="175" spans="1:12" ht="15" customHeight="1">
      <c r="A175" s="46"/>
      <c r="B175" s="47"/>
      <c r="C175" s="48"/>
      <c r="D175" s="48"/>
      <c r="E175" s="48" t="s">
        <v>342</v>
      </c>
      <c r="F175" s="49">
        <f aca="true" t="shared" si="65" ref="F175:K175">SUM(F173:F174)</f>
        <v>35488.96688865336</v>
      </c>
      <c r="G175" s="49">
        <f t="shared" si="65"/>
        <v>19259.623977682593</v>
      </c>
      <c r="H175" s="49">
        <f t="shared" si="65"/>
        <v>804.4311483629709</v>
      </c>
      <c r="I175" s="49">
        <f t="shared" si="65"/>
        <v>20064.05512604556</v>
      </c>
      <c r="J175" s="49">
        <f t="shared" si="65"/>
        <v>248.76827665094936</v>
      </c>
      <c r="K175" s="49">
        <f t="shared" si="65"/>
        <v>15698.778556212055</v>
      </c>
      <c r="L175" s="49">
        <f t="shared" si="64"/>
        <v>56.536036084106186</v>
      </c>
    </row>
    <row r="176" spans="1:12" ht="15" customHeight="1">
      <c r="A176" s="46">
        <v>7</v>
      </c>
      <c r="B176" s="47">
        <v>59</v>
      </c>
      <c r="C176" s="48"/>
      <c r="D176" s="48" t="s">
        <v>64</v>
      </c>
      <c r="E176" s="48" t="s">
        <v>333</v>
      </c>
      <c r="F176" s="49">
        <v>9750.453220604915</v>
      </c>
      <c r="G176" s="49">
        <v>2337.694778918091</v>
      </c>
      <c r="H176" s="49">
        <v>59.17775887823299</v>
      </c>
      <c r="I176" s="49">
        <f>G176+H176</f>
        <v>2396.8725377963237</v>
      </c>
      <c r="J176" s="49">
        <v>32.203708116256436</v>
      </c>
      <c r="K176" s="49">
        <v>2056.546407158642</v>
      </c>
      <c r="L176" s="49">
        <f t="shared" si="64"/>
        <v>24.58216539853952</v>
      </c>
    </row>
    <row r="177" spans="1:12" ht="15" customHeight="1">
      <c r="A177" s="46">
        <v>7</v>
      </c>
      <c r="B177" s="47"/>
      <c r="C177" s="48"/>
      <c r="D177" s="48"/>
      <c r="E177" s="48" t="s">
        <v>332</v>
      </c>
      <c r="F177" s="49">
        <v>27647.650711666764</v>
      </c>
      <c r="G177" s="49">
        <v>13278.734739005933</v>
      </c>
      <c r="H177" s="49">
        <v>216.0703212007886</v>
      </c>
      <c r="I177" s="49">
        <f>G177+H177</f>
        <v>13494.805060206721</v>
      </c>
      <c r="J177" s="49">
        <v>423.00976458050513</v>
      </c>
      <c r="K177" s="49">
        <v>19581.999364121966</v>
      </c>
      <c r="L177" s="49">
        <f t="shared" si="64"/>
        <v>48.80995206768935</v>
      </c>
    </row>
    <row r="178" spans="1:12" ht="15" customHeight="1">
      <c r="A178" s="46"/>
      <c r="B178" s="47"/>
      <c r="C178" s="48"/>
      <c r="D178" s="48"/>
      <c r="E178" s="48" t="s">
        <v>342</v>
      </c>
      <c r="F178" s="49">
        <f aca="true" t="shared" si="66" ref="F178:K178">SUM(F176:F177)</f>
        <v>37398.10393227168</v>
      </c>
      <c r="G178" s="49">
        <f t="shared" si="66"/>
        <v>15616.429517924023</v>
      </c>
      <c r="H178" s="49">
        <f t="shared" si="66"/>
        <v>275.24808007902163</v>
      </c>
      <c r="I178" s="49">
        <f t="shared" si="66"/>
        <v>15891.677598003045</v>
      </c>
      <c r="J178" s="49">
        <f t="shared" si="66"/>
        <v>455.2134726967616</v>
      </c>
      <c r="K178" s="49">
        <f t="shared" si="66"/>
        <v>21638.54577128061</v>
      </c>
      <c r="L178" s="49">
        <f t="shared" si="64"/>
        <v>42.49327085347167</v>
      </c>
    </row>
    <row r="179" spans="1:12" ht="15" customHeight="1">
      <c r="A179" s="46">
        <v>7</v>
      </c>
      <c r="B179" s="47">
        <v>60</v>
      </c>
      <c r="C179" s="48"/>
      <c r="D179" s="48" t="s">
        <v>65</v>
      </c>
      <c r="E179" s="48" t="s">
        <v>333</v>
      </c>
      <c r="F179" s="49">
        <v>4418.422402197335</v>
      </c>
      <c r="G179" s="49">
        <v>626.421797919463</v>
      </c>
      <c r="H179" s="49">
        <v>28.656602758796012</v>
      </c>
      <c r="I179" s="49">
        <f>G179+H179</f>
        <v>655.078400678259</v>
      </c>
      <c r="J179" s="49">
        <v>22.866237030422848</v>
      </c>
      <c r="K179" s="49">
        <v>44.25338068760454</v>
      </c>
      <c r="L179" s="49">
        <f t="shared" si="64"/>
        <v>14.82607005506039</v>
      </c>
    </row>
    <row r="180" spans="1:12" ht="15" customHeight="1">
      <c r="A180" s="46">
        <v>7</v>
      </c>
      <c r="B180" s="47"/>
      <c r="C180" s="48"/>
      <c r="D180" s="48"/>
      <c r="E180" s="48" t="s">
        <v>332</v>
      </c>
      <c r="F180" s="49">
        <v>19427.774163842627</v>
      </c>
      <c r="G180" s="49">
        <v>17950.387223752095</v>
      </c>
      <c r="H180" s="49">
        <v>168.58160052427897</v>
      </c>
      <c r="I180" s="49">
        <f>G180+H180</f>
        <v>18118.968824276373</v>
      </c>
      <c r="J180" s="49">
        <v>257.40845496233067</v>
      </c>
      <c r="K180" s="49">
        <v>5130.571795933023</v>
      </c>
      <c r="L180" s="49">
        <f t="shared" si="64"/>
        <v>93.26322548054891</v>
      </c>
    </row>
    <row r="181" spans="1:12" ht="15" customHeight="1">
      <c r="A181" s="46"/>
      <c r="B181" s="47"/>
      <c r="C181" s="48"/>
      <c r="D181" s="48"/>
      <c r="E181" s="48" t="s">
        <v>342</v>
      </c>
      <c r="F181" s="49">
        <f aca="true" t="shared" si="67" ref="F181:K181">SUM(F179:F180)</f>
        <v>23846.196566039962</v>
      </c>
      <c r="G181" s="49">
        <f t="shared" si="67"/>
        <v>18576.809021671557</v>
      </c>
      <c r="H181" s="49">
        <f t="shared" si="67"/>
        <v>197.238203283075</v>
      </c>
      <c r="I181" s="49">
        <f t="shared" si="67"/>
        <v>18774.047224954633</v>
      </c>
      <c r="J181" s="49">
        <f t="shared" si="67"/>
        <v>280.2746919927535</v>
      </c>
      <c r="K181" s="49">
        <f t="shared" si="67"/>
        <v>5174.825176620628</v>
      </c>
      <c r="L181" s="49">
        <f t="shared" si="64"/>
        <v>78.72973441681378</v>
      </c>
    </row>
    <row r="182" spans="1:12" ht="15" customHeight="1">
      <c r="A182" s="46">
        <v>7</v>
      </c>
      <c r="B182" s="47">
        <v>61</v>
      </c>
      <c r="C182" s="48"/>
      <c r="D182" s="48" t="s">
        <v>66</v>
      </c>
      <c r="E182" s="48" t="s">
        <v>333</v>
      </c>
      <c r="F182" s="49">
        <v>1909.7110431788524</v>
      </c>
      <c r="G182" s="49">
        <v>218.5876736842105</v>
      </c>
      <c r="H182" s="49">
        <v>30.621274747368417</v>
      </c>
      <c r="I182" s="49">
        <f>G182+H182</f>
        <v>249.2089484315789</v>
      </c>
      <c r="J182" s="49">
        <v>20.960043441564384</v>
      </c>
      <c r="K182" s="49">
        <v>310.9637151139989</v>
      </c>
      <c r="L182" s="49">
        <f t="shared" si="64"/>
        <v>13.049563143162882</v>
      </c>
    </row>
    <row r="183" spans="1:12" ht="15" customHeight="1">
      <c r="A183" s="46">
        <v>7</v>
      </c>
      <c r="B183" s="47"/>
      <c r="C183" s="48"/>
      <c r="D183" s="48"/>
      <c r="E183" s="48" t="s">
        <v>332</v>
      </c>
      <c r="F183" s="49">
        <v>14319.834314123527</v>
      </c>
      <c r="G183" s="49">
        <v>8501.609971339723</v>
      </c>
      <c r="H183" s="49">
        <v>172.38908580043906</v>
      </c>
      <c r="I183" s="49">
        <f>G183+H183</f>
        <v>8673.999057140163</v>
      </c>
      <c r="J183" s="49">
        <v>394.0502765772961</v>
      </c>
      <c r="K183" s="49">
        <v>6738.175650493213</v>
      </c>
      <c r="L183" s="49">
        <f t="shared" si="64"/>
        <v>60.573319962124664</v>
      </c>
    </row>
    <row r="184" spans="1:12" ht="15" customHeight="1">
      <c r="A184" s="46"/>
      <c r="B184" s="47"/>
      <c r="C184" s="48"/>
      <c r="D184" s="48"/>
      <c r="E184" s="48" t="s">
        <v>342</v>
      </c>
      <c r="F184" s="49">
        <f aca="true" t="shared" si="68" ref="F184:K184">SUM(F182:F183)</f>
        <v>16229.54535730238</v>
      </c>
      <c r="G184" s="49">
        <f t="shared" si="68"/>
        <v>8720.197645023934</v>
      </c>
      <c r="H184" s="49">
        <f t="shared" si="68"/>
        <v>203.01036054780747</v>
      </c>
      <c r="I184" s="49">
        <f t="shared" si="68"/>
        <v>8923.208005571742</v>
      </c>
      <c r="J184" s="49">
        <f t="shared" si="68"/>
        <v>415.01032001886045</v>
      </c>
      <c r="K184" s="49">
        <f t="shared" si="68"/>
        <v>7049.139365607211</v>
      </c>
      <c r="L184" s="49">
        <f t="shared" si="64"/>
        <v>54.981256770429496</v>
      </c>
    </row>
    <row r="185" spans="1:12" ht="15" customHeight="1">
      <c r="A185" s="46">
        <v>7</v>
      </c>
      <c r="B185" s="47">
        <v>62</v>
      </c>
      <c r="C185" s="48"/>
      <c r="D185" s="48" t="s">
        <v>67</v>
      </c>
      <c r="E185" s="48" t="s">
        <v>333</v>
      </c>
      <c r="F185" s="49">
        <v>5505.080762701859</v>
      </c>
      <c r="G185" s="49">
        <v>193.28316631578946</v>
      </c>
      <c r="H185" s="49">
        <v>86.70393785263158</v>
      </c>
      <c r="I185" s="49">
        <f>G185+H185</f>
        <v>279.98710416842107</v>
      </c>
      <c r="J185" s="49">
        <v>49.22400824576869</v>
      </c>
      <c r="K185" s="49">
        <v>1727.3038709451498</v>
      </c>
      <c r="L185" s="49">
        <f t="shared" si="64"/>
        <v>5.0859763232793185</v>
      </c>
    </row>
    <row r="186" spans="1:12" ht="15" customHeight="1">
      <c r="A186" s="46">
        <v>7</v>
      </c>
      <c r="B186" s="47"/>
      <c r="C186" s="48"/>
      <c r="D186" s="48"/>
      <c r="E186" s="48" t="s">
        <v>332</v>
      </c>
      <c r="F186" s="49">
        <v>17522.934030264703</v>
      </c>
      <c r="G186" s="49">
        <v>3432.242411382103</v>
      </c>
      <c r="H186" s="49">
        <v>186.89056638014958</v>
      </c>
      <c r="I186" s="49">
        <f>G186+H186</f>
        <v>3619.1329777622527</v>
      </c>
      <c r="J186" s="49">
        <v>485.32889163889524</v>
      </c>
      <c r="K186" s="49">
        <v>16667.271076319754</v>
      </c>
      <c r="L186" s="49">
        <f t="shared" si="64"/>
        <v>20.65369287763952</v>
      </c>
    </row>
    <row r="187" spans="1:12" ht="15" customHeight="1">
      <c r="A187" s="46"/>
      <c r="B187" s="47"/>
      <c r="C187" s="48"/>
      <c r="D187" s="48"/>
      <c r="E187" s="48" t="s">
        <v>342</v>
      </c>
      <c r="F187" s="49">
        <f aca="true" t="shared" si="69" ref="F187:K187">SUM(F185:F186)</f>
        <v>23028.01479296656</v>
      </c>
      <c r="G187" s="49">
        <f t="shared" si="69"/>
        <v>3625.5255776978925</v>
      </c>
      <c r="H187" s="49">
        <f t="shared" si="69"/>
        <v>273.59450423278116</v>
      </c>
      <c r="I187" s="49">
        <f t="shared" si="69"/>
        <v>3899.1200819306737</v>
      </c>
      <c r="J187" s="49">
        <f t="shared" si="69"/>
        <v>534.5528998846639</v>
      </c>
      <c r="K187" s="49">
        <f t="shared" si="69"/>
        <v>18394.574947264904</v>
      </c>
      <c r="L187" s="49">
        <f t="shared" si="64"/>
        <v>16.93207216073867</v>
      </c>
    </row>
    <row r="188" spans="1:12" ht="15" customHeight="1">
      <c r="A188" s="46">
        <v>7</v>
      </c>
      <c r="B188" s="47">
        <v>63</v>
      </c>
      <c r="C188" s="48"/>
      <c r="D188" s="48" t="s">
        <v>68</v>
      </c>
      <c r="E188" s="48" t="s">
        <v>333</v>
      </c>
      <c r="F188" s="49">
        <v>934.9619645971798</v>
      </c>
      <c r="G188" s="49">
        <v>320.16</v>
      </c>
      <c r="H188" s="49">
        <v>14.995555</v>
      </c>
      <c r="I188" s="49">
        <f>G188+H188</f>
        <v>335.15555500000005</v>
      </c>
      <c r="J188" s="49">
        <v>1.5285225945484244</v>
      </c>
      <c r="K188" s="49">
        <v>18.496689617745893</v>
      </c>
      <c r="L188" s="49">
        <f t="shared" si="64"/>
        <v>35.84697214334264</v>
      </c>
    </row>
    <row r="189" spans="1:12" ht="15" customHeight="1">
      <c r="A189" s="46">
        <v>7</v>
      </c>
      <c r="B189" s="47"/>
      <c r="C189" s="48"/>
      <c r="D189" s="48"/>
      <c r="E189" s="48" t="s">
        <v>332</v>
      </c>
      <c r="F189" s="49">
        <v>3523.4142720524865</v>
      </c>
      <c r="G189" s="49">
        <v>1536.60324046099</v>
      </c>
      <c r="H189" s="49">
        <v>60.47114026244387</v>
      </c>
      <c r="I189" s="49">
        <f>G189+H189</f>
        <v>1597.074380723434</v>
      </c>
      <c r="J189" s="49">
        <v>150.12918013439165</v>
      </c>
      <c r="K189" s="49">
        <v>2303.3847563641475</v>
      </c>
      <c r="L189" s="49">
        <f t="shared" si="64"/>
        <v>45.327465276829166</v>
      </c>
    </row>
    <row r="190" spans="1:12" ht="15" customHeight="1">
      <c r="A190" s="46"/>
      <c r="B190" s="47"/>
      <c r="C190" s="48"/>
      <c r="D190" s="48"/>
      <c r="E190" s="48" t="s">
        <v>342</v>
      </c>
      <c r="F190" s="49">
        <f aca="true" t="shared" si="70" ref="F190:K190">SUM(F188:F189)</f>
        <v>4458.376236649667</v>
      </c>
      <c r="G190" s="49">
        <f t="shared" si="70"/>
        <v>1856.7632404609901</v>
      </c>
      <c r="H190" s="49">
        <f t="shared" si="70"/>
        <v>75.46669526244386</v>
      </c>
      <c r="I190" s="49">
        <f t="shared" si="70"/>
        <v>1932.229935723434</v>
      </c>
      <c r="J190" s="49">
        <f t="shared" si="70"/>
        <v>151.65770272894008</v>
      </c>
      <c r="K190" s="49">
        <f t="shared" si="70"/>
        <v>2321.881445981893</v>
      </c>
      <c r="L190" s="49">
        <f t="shared" si="64"/>
        <v>43.33931981423456</v>
      </c>
    </row>
    <row r="191" spans="1:12" ht="15" customHeight="1">
      <c r="A191" s="46">
        <v>7</v>
      </c>
      <c r="B191" s="47">
        <v>64</v>
      </c>
      <c r="C191" s="48"/>
      <c r="D191" s="48" t="s">
        <v>69</v>
      </c>
      <c r="E191" s="48" t="s">
        <v>333</v>
      </c>
      <c r="F191" s="49">
        <v>1108.2887702115243</v>
      </c>
      <c r="G191" s="49">
        <v>461.482368322931</v>
      </c>
      <c r="H191" s="49">
        <v>44.70148310083488</v>
      </c>
      <c r="I191" s="49">
        <f>G191+H191</f>
        <v>506.1838514237659</v>
      </c>
      <c r="J191" s="49">
        <v>19.237229158831788</v>
      </c>
      <c r="K191" s="49">
        <v>350.5852590677965</v>
      </c>
      <c r="L191" s="49">
        <f t="shared" si="64"/>
        <v>45.672559808321196</v>
      </c>
    </row>
    <row r="192" spans="1:12" ht="15" customHeight="1">
      <c r="A192" s="46">
        <v>7</v>
      </c>
      <c r="B192" s="47"/>
      <c r="C192" s="48"/>
      <c r="D192" s="48"/>
      <c r="E192" s="48" t="s">
        <v>332</v>
      </c>
      <c r="F192" s="49">
        <v>13084.729706345452</v>
      </c>
      <c r="G192" s="49">
        <v>4886.651550381047</v>
      </c>
      <c r="H192" s="49">
        <v>171.74823916932098</v>
      </c>
      <c r="I192" s="49">
        <f>G192+H192</f>
        <v>5058.399789550368</v>
      </c>
      <c r="J192" s="49">
        <v>410.12647082666933</v>
      </c>
      <c r="K192" s="49">
        <v>7868.966577339408</v>
      </c>
      <c r="L192" s="49">
        <f t="shared" si="64"/>
        <v>38.658802306762915</v>
      </c>
    </row>
    <row r="193" spans="1:12" ht="15" customHeight="1">
      <c r="A193" s="46"/>
      <c r="B193" s="47"/>
      <c r="C193" s="48"/>
      <c r="D193" s="48"/>
      <c r="E193" s="48" t="s">
        <v>342</v>
      </c>
      <c r="F193" s="49">
        <f aca="true" t="shared" si="71" ref="F193:K193">SUM(F191:F192)</f>
        <v>14193.018476556976</v>
      </c>
      <c r="G193" s="49">
        <f t="shared" si="71"/>
        <v>5348.1339187039775</v>
      </c>
      <c r="H193" s="49">
        <f t="shared" si="71"/>
        <v>216.44972227015586</v>
      </c>
      <c r="I193" s="49">
        <f t="shared" si="71"/>
        <v>5564.583640974134</v>
      </c>
      <c r="J193" s="49">
        <f t="shared" si="71"/>
        <v>429.3636999855011</v>
      </c>
      <c r="K193" s="49">
        <f t="shared" si="71"/>
        <v>8219.551836407205</v>
      </c>
      <c r="L193" s="49">
        <f t="shared" si="64"/>
        <v>39.20648486553667</v>
      </c>
    </row>
    <row r="194" spans="1:12" ht="15" customHeight="1">
      <c r="A194" s="46">
        <v>7</v>
      </c>
      <c r="B194" s="47">
        <v>65</v>
      </c>
      <c r="C194" s="48"/>
      <c r="D194" s="48" t="s">
        <v>70</v>
      </c>
      <c r="E194" s="48" t="s">
        <v>333</v>
      </c>
      <c r="F194" s="49">
        <v>6381.3557061072415</v>
      </c>
      <c r="G194" s="49">
        <v>2307.2161916770688</v>
      </c>
      <c r="H194" s="49">
        <v>52.8704368991651</v>
      </c>
      <c r="I194" s="49">
        <f>G194+H194</f>
        <v>2360.086628576234</v>
      </c>
      <c r="J194" s="49">
        <v>45.47453084808049</v>
      </c>
      <c r="K194" s="49">
        <v>1524.4731775775915</v>
      </c>
      <c r="L194" s="49">
        <f t="shared" si="64"/>
        <v>36.984094560306765</v>
      </c>
    </row>
    <row r="195" spans="1:12" ht="15" customHeight="1">
      <c r="A195" s="46">
        <v>7</v>
      </c>
      <c r="B195" s="47"/>
      <c r="C195" s="48"/>
      <c r="D195" s="48"/>
      <c r="E195" s="48" t="s">
        <v>332</v>
      </c>
      <c r="F195" s="49">
        <v>18904.99619636791</v>
      </c>
      <c r="G195" s="49">
        <v>6643.673839082174</v>
      </c>
      <c r="H195" s="49">
        <v>212.7916376885319</v>
      </c>
      <c r="I195" s="49">
        <f>G195+H195</f>
        <v>6856.465476770706</v>
      </c>
      <c r="J195" s="49">
        <v>488.8648361276132</v>
      </c>
      <c r="K195" s="49">
        <v>14028.312666384625</v>
      </c>
      <c r="L195" s="49">
        <f t="shared" si="64"/>
        <v>36.268007703106505</v>
      </c>
    </row>
    <row r="196" spans="1:12" ht="15" customHeight="1">
      <c r="A196" s="46"/>
      <c r="B196" s="47"/>
      <c r="C196" s="48"/>
      <c r="D196" s="48"/>
      <c r="E196" s="48" t="s">
        <v>342</v>
      </c>
      <c r="F196" s="49">
        <f aca="true" t="shared" si="72" ref="F196:K196">SUM(F194:F195)</f>
        <v>25286.35190247515</v>
      </c>
      <c r="G196" s="49">
        <f t="shared" si="72"/>
        <v>8950.890030759243</v>
      </c>
      <c r="H196" s="49">
        <f t="shared" si="72"/>
        <v>265.662074587697</v>
      </c>
      <c r="I196" s="49">
        <f t="shared" si="72"/>
        <v>9216.55210534694</v>
      </c>
      <c r="J196" s="49">
        <f t="shared" si="72"/>
        <v>534.3393669756937</v>
      </c>
      <c r="K196" s="49">
        <f t="shared" si="72"/>
        <v>15552.785843962216</v>
      </c>
      <c r="L196" s="49">
        <f t="shared" si="64"/>
        <v>36.44872198604805</v>
      </c>
    </row>
    <row r="197" spans="1:12" ht="15" customHeight="1">
      <c r="A197" s="46">
        <v>7</v>
      </c>
      <c r="B197" s="47">
        <v>66</v>
      </c>
      <c r="C197" s="48"/>
      <c r="D197" s="48" t="s">
        <v>71</v>
      </c>
      <c r="E197" s="48" t="s">
        <v>333</v>
      </c>
      <c r="F197" s="49">
        <v>232.6470278274659</v>
      </c>
      <c r="G197" s="49">
        <v>21.84</v>
      </c>
      <c r="H197" s="49">
        <v>11.340955</v>
      </c>
      <c r="I197" s="49">
        <f>G197+H197</f>
        <v>33.180955</v>
      </c>
      <c r="J197" s="49">
        <v>7.617602231087471</v>
      </c>
      <c r="K197" s="49">
        <v>100.59610005808726</v>
      </c>
      <c r="L197" s="49">
        <f t="shared" si="64"/>
        <v>14.262359295906169</v>
      </c>
    </row>
    <row r="198" spans="1:12" ht="15" customHeight="1">
      <c r="A198" s="46">
        <v>7</v>
      </c>
      <c r="B198" s="47"/>
      <c r="C198" s="48"/>
      <c r="D198" s="48"/>
      <c r="E198" s="48" t="s">
        <v>332</v>
      </c>
      <c r="F198" s="49">
        <v>7303.602362935958</v>
      </c>
      <c r="G198" s="49">
        <v>1032.4660924998072</v>
      </c>
      <c r="H198" s="49">
        <v>150.67457871017018</v>
      </c>
      <c r="I198" s="49">
        <f>G198+H198</f>
        <v>1183.1406712099774</v>
      </c>
      <c r="J198" s="49">
        <v>316.41346518925286</v>
      </c>
      <c r="K198" s="49">
        <v>5895.300597075018</v>
      </c>
      <c r="L198" s="49">
        <f t="shared" si="64"/>
        <v>16.199412459995557</v>
      </c>
    </row>
    <row r="199" spans="1:12" ht="15" customHeight="1">
      <c r="A199" s="46"/>
      <c r="B199" s="47"/>
      <c r="C199" s="48"/>
      <c r="D199" s="48"/>
      <c r="E199" s="48" t="s">
        <v>342</v>
      </c>
      <c r="F199" s="49">
        <f aca="true" t="shared" si="73" ref="F199:K199">SUM(F197:F198)</f>
        <v>7536.249390763423</v>
      </c>
      <c r="G199" s="49">
        <f t="shared" si="73"/>
        <v>1054.3060924998072</v>
      </c>
      <c r="H199" s="49">
        <f t="shared" si="73"/>
        <v>162.0155337101702</v>
      </c>
      <c r="I199" s="49">
        <f t="shared" si="73"/>
        <v>1216.3216262099775</v>
      </c>
      <c r="J199" s="49">
        <f t="shared" si="73"/>
        <v>324.0310674203403</v>
      </c>
      <c r="K199" s="49">
        <f t="shared" si="73"/>
        <v>5995.896697133106</v>
      </c>
      <c r="L199" s="49">
        <f t="shared" si="64"/>
        <v>16.139614855377868</v>
      </c>
    </row>
    <row r="200" spans="1:12" ht="15" customHeight="1">
      <c r="A200" s="46">
        <v>7</v>
      </c>
      <c r="B200" s="47">
        <v>67</v>
      </c>
      <c r="C200" s="48"/>
      <c r="D200" s="48" t="s">
        <v>72</v>
      </c>
      <c r="E200" s="48" t="s">
        <v>332</v>
      </c>
      <c r="F200" s="49">
        <v>7679.895289461314</v>
      </c>
      <c r="G200" s="49">
        <v>613.8360775759821</v>
      </c>
      <c r="H200" s="49">
        <v>153.55217916953305</v>
      </c>
      <c r="I200" s="49">
        <f>G200+H200</f>
        <v>767.3882567455152</v>
      </c>
      <c r="J200" s="49">
        <v>306.9005728895247</v>
      </c>
      <c r="K200" s="49">
        <v>6620.407497422121</v>
      </c>
      <c r="L200" s="49">
        <f t="shared" si="64"/>
        <v>9.992170828143434</v>
      </c>
    </row>
    <row r="201" spans="1:12" s="52" customFormat="1" ht="15" customHeight="1">
      <c r="A201" s="50"/>
      <c r="B201" s="67" t="s">
        <v>333</v>
      </c>
      <c r="C201" s="68"/>
      <c r="D201" s="68"/>
      <c r="E201" s="69"/>
      <c r="F201" s="51">
        <f aca="true" t="shared" si="74" ref="F201:K201">F173+F176+F179+F182+F185+F188+F191+F194+F197</f>
        <v>36551.96976249415</v>
      </c>
      <c r="G201" s="51">
        <f t="shared" si="74"/>
        <v>7662.849009999998</v>
      </c>
      <c r="H201" s="51">
        <f t="shared" si="74"/>
        <v>354.3436026</v>
      </c>
      <c r="I201" s="51">
        <f t="shared" si="74"/>
        <v>8017.1926126</v>
      </c>
      <c r="J201" s="51">
        <f t="shared" si="74"/>
        <v>225.0774482208906</v>
      </c>
      <c r="K201" s="51">
        <f t="shared" si="74"/>
        <v>7839.85229317147</v>
      </c>
      <c r="L201" s="51">
        <f t="shared" si="64"/>
        <v>21.933681453267162</v>
      </c>
    </row>
    <row r="202" spans="1:12" s="52" customFormat="1" ht="15" customHeight="1">
      <c r="A202" s="50"/>
      <c r="B202" s="67" t="s">
        <v>332</v>
      </c>
      <c r="C202" s="68"/>
      <c r="D202" s="68"/>
      <c r="E202" s="69"/>
      <c r="F202" s="51">
        <f aca="true" t="shared" si="75" ref="F202:K202">F174+F177+F180+F183+F186+F189+F192+F195+F198+F200</f>
        <v>158592.7490706463</v>
      </c>
      <c r="G202" s="51">
        <f t="shared" si="75"/>
        <v>75959.66609</v>
      </c>
      <c r="H202" s="51">
        <f t="shared" si="75"/>
        <v>2272.324898905656</v>
      </c>
      <c r="I202" s="51">
        <f t="shared" si="75"/>
        <v>78231.99098890566</v>
      </c>
      <c r="J202" s="51">
        <f t="shared" si="75"/>
        <v>3455.034623023098</v>
      </c>
      <c r="K202" s="51">
        <f t="shared" si="75"/>
        <v>98826.53484472046</v>
      </c>
      <c r="L202" s="51">
        <f t="shared" si="64"/>
        <v>49.32885737043164</v>
      </c>
    </row>
    <row r="203" spans="1:12" s="52" customFormat="1" ht="15" customHeight="1">
      <c r="A203" s="50"/>
      <c r="B203" s="67" t="s">
        <v>342</v>
      </c>
      <c r="C203" s="68"/>
      <c r="D203" s="68"/>
      <c r="E203" s="69"/>
      <c r="F203" s="51">
        <f aca="true" t="shared" si="76" ref="F203:K203">F201+F202</f>
        <v>195144.71883314045</v>
      </c>
      <c r="G203" s="51">
        <f t="shared" si="76"/>
        <v>83622.51509999999</v>
      </c>
      <c r="H203" s="51">
        <f t="shared" si="76"/>
        <v>2626.668501505656</v>
      </c>
      <c r="I203" s="51">
        <f t="shared" si="76"/>
        <v>86249.18360150566</v>
      </c>
      <c r="J203" s="51">
        <f t="shared" si="76"/>
        <v>3680.112071243989</v>
      </c>
      <c r="K203" s="51">
        <f t="shared" si="76"/>
        <v>106666.38713789193</v>
      </c>
      <c r="L203" s="51">
        <f t="shared" si="64"/>
        <v>44.19754944803477</v>
      </c>
    </row>
    <row r="204" spans="1:12" s="52" customFormat="1" ht="15" customHeight="1">
      <c r="A204" s="50"/>
      <c r="B204" s="70"/>
      <c r="C204" s="71"/>
      <c r="D204" s="71"/>
      <c r="E204" s="71"/>
      <c r="F204" s="71"/>
      <c r="G204" s="71"/>
      <c r="H204" s="71"/>
      <c r="I204" s="71"/>
      <c r="J204" s="71"/>
      <c r="K204" s="71"/>
      <c r="L204" s="72"/>
    </row>
    <row r="205" spans="1:12" ht="15" customHeight="1">
      <c r="A205" s="46">
        <v>8</v>
      </c>
      <c r="B205" s="47">
        <v>68</v>
      </c>
      <c r="C205" s="48" t="s">
        <v>73</v>
      </c>
      <c r="D205" s="48" t="s">
        <v>73</v>
      </c>
      <c r="E205" s="48" t="s">
        <v>333</v>
      </c>
      <c r="F205" s="49">
        <v>619.9522501201835</v>
      </c>
      <c r="G205" s="49">
        <v>500.73891428571426</v>
      </c>
      <c r="H205" s="49">
        <v>30.39175939849624</v>
      </c>
      <c r="I205" s="49">
        <f>G205+H205</f>
        <v>531.1306736842105</v>
      </c>
      <c r="J205" s="49">
        <v>4.224850434893709</v>
      </c>
      <c r="K205" s="49">
        <v>30.912448776002698</v>
      </c>
      <c r="L205" s="49">
        <f aca="true" t="shared" si="77" ref="L205:L246">I205/F205*100</f>
        <v>85.672835864576</v>
      </c>
    </row>
    <row r="206" spans="1:12" ht="15" customHeight="1">
      <c r="A206" s="46">
        <v>8</v>
      </c>
      <c r="B206" s="47"/>
      <c r="C206" s="48"/>
      <c r="D206" s="48"/>
      <c r="E206" s="48" t="s">
        <v>332</v>
      </c>
      <c r="F206" s="49">
        <v>6618.863938979181</v>
      </c>
      <c r="G206" s="49">
        <v>3194.5547837255253</v>
      </c>
      <c r="H206" s="49">
        <v>218.68243596191846</v>
      </c>
      <c r="I206" s="49">
        <f>G206+H206</f>
        <v>3413.237219687444</v>
      </c>
      <c r="J206" s="49">
        <v>480.6391467377474</v>
      </c>
      <c r="K206" s="49">
        <v>2771.5737795326095</v>
      </c>
      <c r="L206" s="49">
        <f t="shared" si="77"/>
        <v>51.568324279738306</v>
      </c>
    </row>
    <row r="207" spans="1:12" ht="15" customHeight="1">
      <c r="A207" s="46"/>
      <c r="B207" s="47"/>
      <c r="C207" s="48"/>
      <c r="D207" s="48"/>
      <c r="E207" s="48" t="s">
        <v>342</v>
      </c>
      <c r="F207" s="49">
        <f aca="true" t="shared" si="78" ref="F207:K207">SUM(F205:F206)</f>
        <v>7238.816189099364</v>
      </c>
      <c r="G207" s="49">
        <f t="shared" si="78"/>
        <v>3695.2936980112395</v>
      </c>
      <c r="H207" s="49">
        <f t="shared" si="78"/>
        <v>249.0741953604147</v>
      </c>
      <c r="I207" s="49">
        <f t="shared" si="78"/>
        <v>3944.3678933716546</v>
      </c>
      <c r="J207" s="49">
        <f t="shared" si="78"/>
        <v>484.8639971726411</v>
      </c>
      <c r="K207" s="49">
        <f t="shared" si="78"/>
        <v>2802.486228308612</v>
      </c>
      <c r="L207" s="49">
        <f t="shared" si="77"/>
        <v>54.489129027910884</v>
      </c>
    </row>
    <row r="208" spans="1:12" ht="15" customHeight="1">
      <c r="A208" s="46">
        <v>8</v>
      </c>
      <c r="B208" s="47">
        <v>69</v>
      </c>
      <c r="C208" s="48"/>
      <c r="D208" s="48" t="s">
        <v>75</v>
      </c>
      <c r="E208" s="48" t="s">
        <v>333</v>
      </c>
      <c r="F208" s="49">
        <v>1067.2095480885462</v>
      </c>
      <c r="G208" s="49">
        <v>2125.4759999999997</v>
      </c>
      <c r="H208" s="49">
        <v>34.8615</v>
      </c>
      <c r="I208" s="49">
        <f>G208+H208</f>
        <v>2160.3374999999996</v>
      </c>
      <c r="J208" s="49">
        <v>7.1602263540824564</v>
      </c>
      <c r="K208" s="49">
        <v>51.22785769341598</v>
      </c>
      <c r="L208" s="49">
        <f t="shared" si="77"/>
        <v>202.42861431190616</v>
      </c>
    </row>
    <row r="209" spans="1:12" ht="15" customHeight="1">
      <c r="A209" s="46">
        <v>8</v>
      </c>
      <c r="B209" s="47"/>
      <c r="C209" s="48"/>
      <c r="D209" s="48"/>
      <c r="E209" s="48" t="s">
        <v>332</v>
      </c>
      <c r="F209" s="49">
        <v>5957.447257257448</v>
      </c>
      <c r="G209" s="49">
        <v>5408.998150283726</v>
      </c>
      <c r="H209" s="49">
        <v>152.46883349187283</v>
      </c>
      <c r="I209" s="49">
        <f>G209+H209</f>
        <v>5561.466983775599</v>
      </c>
      <c r="J209" s="49">
        <v>126.27318408604035</v>
      </c>
      <c r="K209" s="49">
        <v>994.482612158268</v>
      </c>
      <c r="L209" s="49">
        <f t="shared" si="77"/>
        <v>93.35318876722812</v>
      </c>
    </row>
    <row r="210" spans="1:12" ht="15" customHeight="1">
      <c r="A210" s="46"/>
      <c r="B210" s="47"/>
      <c r="C210" s="48"/>
      <c r="D210" s="48"/>
      <c r="E210" s="48" t="s">
        <v>342</v>
      </c>
      <c r="F210" s="49">
        <f aca="true" t="shared" si="79" ref="F210:K210">SUM(F208:F209)</f>
        <v>7024.656805345994</v>
      </c>
      <c r="G210" s="49">
        <f t="shared" si="79"/>
        <v>7534.474150283726</v>
      </c>
      <c r="H210" s="49">
        <f t="shared" si="79"/>
        <v>187.33033349187284</v>
      </c>
      <c r="I210" s="49">
        <f t="shared" si="79"/>
        <v>7721.804483775599</v>
      </c>
      <c r="J210" s="49">
        <f t="shared" si="79"/>
        <v>133.4334104401228</v>
      </c>
      <c r="K210" s="49">
        <f t="shared" si="79"/>
        <v>1045.710469851684</v>
      </c>
      <c r="L210" s="49">
        <f t="shared" si="77"/>
        <v>109.92429520398849</v>
      </c>
    </row>
    <row r="211" spans="1:12" ht="15" customHeight="1">
      <c r="A211" s="46">
        <v>8</v>
      </c>
      <c r="B211" s="47">
        <v>70</v>
      </c>
      <c r="C211" s="48"/>
      <c r="D211" s="48" t="s">
        <v>76</v>
      </c>
      <c r="E211" s="48" t="s">
        <v>333</v>
      </c>
      <c r="F211" s="49">
        <v>1218.0501329119897</v>
      </c>
      <c r="G211" s="49">
        <v>3352.4604</v>
      </c>
      <c r="H211" s="49">
        <v>43.2795</v>
      </c>
      <c r="I211" s="49">
        <f>G211+H211</f>
        <v>3395.7399</v>
      </c>
      <c r="J211" s="49">
        <v>7.811386211397752</v>
      </c>
      <c r="K211" s="49">
        <v>1.0913258722064236</v>
      </c>
      <c r="L211" s="49">
        <f t="shared" si="77"/>
        <v>278.78490451635287</v>
      </c>
    </row>
    <row r="212" spans="1:12" ht="15" customHeight="1">
      <c r="A212" s="46">
        <v>8</v>
      </c>
      <c r="B212" s="47"/>
      <c r="C212" s="48"/>
      <c r="D212" s="48"/>
      <c r="E212" s="48" t="s">
        <v>332</v>
      </c>
      <c r="F212" s="49">
        <v>7218.069379359367</v>
      </c>
      <c r="G212" s="49">
        <v>7656.093606833713</v>
      </c>
      <c r="H212" s="49">
        <v>199.53646284968391</v>
      </c>
      <c r="I212" s="49">
        <f>G212+H212</f>
        <v>7855.630069683397</v>
      </c>
      <c r="J212" s="49">
        <v>100.52461378860224</v>
      </c>
      <c r="K212" s="49">
        <v>14.044256531700768</v>
      </c>
      <c r="L212" s="49">
        <f t="shared" si="77"/>
        <v>108.83284236844806</v>
      </c>
    </row>
    <row r="213" spans="1:12" ht="15" customHeight="1">
      <c r="A213" s="46"/>
      <c r="B213" s="47"/>
      <c r="C213" s="48"/>
      <c r="D213" s="48"/>
      <c r="E213" s="48" t="s">
        <v>342</v>
      </c>
      <c r="F213" s="49">
        <f aca="true" t="shared" si="80" ref="F213:K213">SUM(F211:F212)</f>
        <v>8436.119512271358</v>
      </c>
      <c r="G213" s="49">
        <f t="shared" si="80"/>
        <v>11008.554006833714</v>
      </c>
      <c r="H213" s="49">
        <f t="shared" si="80"/>
        <v>242.8159628496839</v>
      </c>
      <c r="I213" s="49">
        <f t="shared" si="80"/>
        <v>11251.369969683397</v>
      </c>
      <c r="J213" s="49">
        <f t="shared" si="80"/>
        <v>108.33599999999998</v>
      </c>
      <c r="K213" s="49">
        <f t="shared" si="80"/>
        <v>15.135582403907192</v>
      </c>
      <c r="L213" s="49">
        <f t="shared" si="77"/>
        <v>133.37139135258712</v>
      </c>
    </row>
    <row r="214" spans="1:12" ht="15" customHeight="1">
      <c r="A214" s="46">
        <v>8</v>
      </c>
      <c r="B214" s="47">
        <v>71</v>
      </c>
      <c r="C214" s="48"/>
      <c r="D214" s="48" t="s">
        <v>77</v>
      </c>
      <c r="E214" s="48" t="s">
        <v>333</v>
      </c>
      <c r="F214" s="49">
        <v>80.75279819282486</v>
      </c>
      <c r="G214" s="49">
        <v>116.95320000000001</v>
      </c>
      <c r="H214" s="49">
        <v>6.587999999999999</v>
      </c>
      <c r="I214" s="49">
        <f>G214+H214</f>
        <v>123.5412</v>
      </c>
      <c r="J214" s="49">
        <v>3.1597279857685776</v>
      </c>
      <c r="K214" s="49">
        <v>3.306838476137491</v>
      </c>
      <c r="L214" s="49">
        <f t="shared" si="77"/>
        <v>152.98689675743898</v>
      </c>
    </row>
    <row r="215" spans="1:12" ht="15" customHeight="1">
      <c r="A215" s="46">
        <v>8</v>
      </c>
      <c r="B215" s="47"/>
      <c r="C215" s="48"/>
      <c r="D215" s="48"/>
      <c r="E215" s="48" t="s">
        <v>332</v>
      </c>
      <c r="F215" s="49">
        <v>4303.917279718114</v>
      </c>
      <c r="G215" s="49">
        <v>2863.450143068447</v>
      </c>
      <c r="H215" s="49">
        <v>339.7067104980956</v>
      </c>
      <c r="I215" s="49">
        <f>G215+H215</f>
        <v>3203.1568535665424</v>
      </c>
      <c r="J215" s="49">
        <v>544.6213554435318</v>
      </c>
      <c r="K215" s="49">
        <v>509.4259877166875</v>
      </c>
      <c r="L215" s="49">
        <f t="shared" si="77"/>
        <v>74.42421973724211</v>
      </c>
    </row>
    <row r="216" spans="1:12" ht="15" customHeight="1">
      <c r="A216" s="46"/>
      <c r="B216" s="47"/>
      <c r="C216" s="48"/>
      <c r="D216" s="48"/>
      <c r="E216" s="48" t="s">
        <v>342</v>
      </c>
      <c r="F216" s="49">
        <f aca="true" t="shared" si="81" ref="F216:K216">SUM(F214:F215)</f>
        <v>4384.670077910939</v>
      </c>
      <c r="G216" s="49">
        <f t="shared" si="81"/>
        <v>2980.4033430684467</v>
      </c>
      <c r="H216" s="49">
        <f t="shared" si="81"/>
        <v>346.29471049809564</v>
      </c>
      <c r="I216" s="49">
        <f t="shared" si="81"/>
        <v>3326.6980535665425</v>
      </c>
      <c r="J216" s="49">
        <f t="shared" si="81"/>
        <v>547.7810834293003</v>
      </c>
      <c r="K216" s="49">
        <f t="shared" si="81"/>
        <v>512.732826192825</v>
      </c>
      <c r="L216" s="49">
        <f t="shared" si="77"/>
        <v>75.87111446139949</v>
      </c>
    </row>
    <row r="217" spans="1:12" ht="15" customHeight="1">
      <c r="A217" s="46">
        <v>8</v>
      </c>
      <c r="B217" s="47">
        <v>72</v>
      </c>
      <c r="C217" s="48"/>
      <c r="D217" s="48" t="s">
        <v>78</v>
      </c>
      <c r="E217" s="48" t="s">
        <v>333</v>
      </c>
      <c r="F217" s="49">
        <v>218.62789728490156</v>
      </c>
      <c r="G217" s="49">
        <v>260.8488</v>
      </c>
      <c r="H217" s="49">
        <v>13.359</v>
      </c>
      <c r="I217" s="49">
        <f>G217+H217</f>
        <v>274.20779999999996</v>
      </c>
      <c r="J217" s="49">
        <v>13.229087727337244</v>
      </c>
      <c r="K217" s="49">
        <v>24.58001844962614</v>
      </c>
      <c r="L217" s="49">
        <f t="shared" si="77"/>
        <v>125.42214575785373</v>
      </c>
    </row>
    <row r="218" spans="1:12" ht="15" customHeight="1">
      <c r="A218" s="46">
        <v>8</v>
      </c>
      <c r="B218" s="47"/>
      <c r="C218" s="48"/>
      <c r="D218" s="48"/>
      <c r="E218" s="48" t="s">
        <v>332</v>
      </c>
      <c r="F218" s="49">
        <v>7149.461167017878</v>
      </c>
      <c r="G218" s="49">
        <v>4407.04329977732</v>
      </c>
      <c r="H218" s="49">
        <v>537.2667364092576</v>
      </c>
      <c r="I218" s="49">
        <f>G218+H218</f>
        <v>4944.310036186577</v>
      </c>
      <c r="J218" s="49">
        <v>716.6585047409908</v>
      </c>
      <c r="K218" s="49">
        <v>1378.9943201539454</v>
      </c>
      <c r="L218" s="49">
        <f t="shared" si="77"/>
        <v>69.15640103055354</v>
      </c>
    </row>
    <row r="219" spans="1:12" ht="15" customHeight="1">
      <c r="A219" s="46"/>
      <c r="B219" s="47"/>
      <c r="C219" s="48"/>
      <c r="D219" s="48"/>
      <c r="E219" s="48" t="s">
        <v>342</v>
      </c>
      <c r="F219" s="49">
        <f aca="true" t="shared" si="82" ref="F219:K219">SUM(F217:F218)</f>
        <v>7368.08906430278</v>
      </c>
      <c r="G219" s="49">
        <f t="shared" si="82"/>
        <v>4667.892099777319</v>
      </c>
      <c r="H219" s="49">
        <f t="shared" si="82"/>
        <v>550.6257364092577</v>
      </c>
      <c r="I219" s="49">
        <f t="shared" si="82"/>
        <v>5218.517836186577</v>
      </c>
      <c r="J219" s="49">
        <f t="shared" si="82"/>
        <v>729.8875924683281</v>
      </c>
      <c r="K219" s="49">
        <f t="shared" si="82"/>
        <v>1403.5743386035715</v>
      </c>
      <c r="L219" s="49">
        <f t="shared" si="77"/>
        <v>70.82593316453605</v>
      </c>
    </row>
    <row r="220" spans="1:12" ht="15" customHeight="1">
      <c r="A220" s="46">
        <v>8</v>
      </c>
      <c r="B220" s="47">
        <v>73</v>
      </c>
      <c r="C220" s="48"/>
      <c r="D220" s="48" t="s">
        <v>79</v>
      </c>
      <c r="E220" s="48" t="s">
        <v>333</v>
      </c>
      <c r="F220" s="49">
        <v>3653.98734416753</v>
      </c>
      <c r="G220" s="49">
        <v>3218.02794759603</v>
      </c>
      <c r="H220" s="49">
        <v>133.03457403281237</v>
      </c>
      <c r="I220" s="49">
        <f>G220+H220</f>
        <v>3351.0625216288427</v>
      </c>
      <c r="J220" s="49">
        <v>85.9061105213241</v>
      </c>
      <c r="K220" s="49">
        <v>454.3173839812201</v>
      </c>
      <c r="L220" s="49">
        <f t="shared" si="77"/>
        <v>91.7097462578185</v>
      </c>
    </row>
    <row r="221" spans="1:12" ht="15" customHeight="1">
      <c r="A221" s="46">
        <v>8</v>
      </c>
      <c r="B221" s="47"/>
      <c r="C221" s="48"/>
      <c r="D221" s="48"/>
      <c r="E221" s="48" t="s">
        <v>332</v>
      </c>
      <c r="F221" s="49">
        <v>10685.291884176513</v>
      </c>
      <c r="G221" s="49">
        <v>5745.106766292403</v>
      </c>
      <c r="H221" s="49">
        <v>328.1066858339425</v>
      </c>
      <c r="I221" s="49">
        <f>G221+H221</f>
        <v>6073.213452126346</v>
      </c>
      <c r="J221" s="49">
        <v>686.067156623261</v>
      </c>
      <c r="K221" s="49">
        <v>3775.507838570402</v>
      </c>
      <c r="L221" s="49">
        <f t="shared" si="77"/>
        <v>56.83713199374518</v>
      </c>
    </row>
    <row r="222" spans="1:12" ht="15" customHeight="1">
      <c r="A222" s="46"/>
      <c r="B222" s="47"/>
      <c r="C222" s="48"/>
      <c r="D222" s="48"/>
      <c r="E222" s="48" t="s">
        <v>342</v>
      </c>
      <c r="F222" s="49">
        <f aca="true" t="shared" si="83" ref="F222:K222">SUM(F220:F221)</f>
        <v>14339.279228344043</v>
      </c>
      <c r="G222" s="49">
        <f t="shared" si="83"/>
        <v>8963.134713888434</v>
      </c>
      <c r="H222" s="49">
        <f t="shared" si="83"/>
        <v>461.14125986675487</v>
      </c>
      <c r="I222" s="49">
        <f t="shared" si="83"/>
        <v>9424.27597375519</v>
      </c>
      <c r="J222" s="49">
        <f t="shared" si="83"/>
        <v>771.9732671445851</v>
      </c>
      <c r="K222" s="49">
        <f t="shared" si="83"/>
        <v>4229.825222551622</v>
      </c>
      <c r="L222" s="49">
        <f t="shared" si="77"/>
        <v>65.7234985362897</v>
      </c>
    </row>
    <row r="223" spans="1:12" ht="15" customHeight="1">
      <c r="A223" s="46">
        <v>8</v>
      </c>
      <c r="B223" s="47">
        <v>74</v>
      </c>
      <c r="C223" s="48"/>
      <c r="D223" s="48" t="s">
        <v>80</v>
      </c>
      <c r="E223" s="48" t="s">
        <v>333</v>
      </c>
      <c r="F223" s="49">
        <v>2042.5812804086686</v>
      </c>
      <c r="G223" s="49">
        <v>1650.9009790137782</v>
      </c>
      <c r="H223" s="49">
        <v>76.19852613449868</v>
      </c>
      <c r="I223" s="49">
        <f>G223+H223</f>
        <v>1727.0995051482769</v>
      </c>
      <c r="J223" s="49">
        <v>30.56163784987243</v>
      </c>
      <c r="K223" s="49">
        <v>240.09775763331572</v>
      </c>
      <c r="L223" s="49">
        <f t="shared" si="77"/>
        <v>84.55475048722312</v>
      </c>
    </row>
    <row r="224" spans="1:12" ht="15" customHeight="1">
      <c r="A224" s="46">
        <v>8</v>
      </c>
      <c r="B224" s="47"/>
      <c r="C224" s="48"/>
      <c r="D224" s="48"/>
      <c r="E224" s="48" t="s">
        <v>332</v>
      </c>
      <c r="F224" s="49">
        <v>6365.7542867522025</v>
      </c>
      <c r="G224" s="49">
        <v>5581.5555357440435</v>
      </c>
      <c r="H224" s="49">
        <v>362.02600193221144</v>
      </c>
      <c r="I224" s="49">
        <f>G224+H224</f>
        <v>5943.581537676255</v>
      </c>
      <c r="J224" s="49">
        <v>240.4222209120249</v>
      </c>
      <c r="K224" s="49">
        <v>1100.3902108337252</v>
      </c>
      <c r="L224" s="49">
        <f t="shared" si="77"/>
        <v>93.36806401788814</v>
      </c>
    </row>
    <row r="225" spans="1:12" ht="15" customHeight="1">
      <c r="A225" s="46"/>
      <c r="B225" s="47"/>
      <c r="C225" s="48"/>
      <c r="D225" s="48"/>
      <c r="E225" s="48" t="s">
        <v>342</v>
      </c>
      <c r="F225" s="49">
        <f aca="true" t="shared" si="84" ref="F225:K225">SUM(F223:F224)</f>
        <v>8408.335567160872</v>
      </c>
      <c r="G225" s="49">
        <f t="shared" si="84"/>
        <v>7232.456514757821</v>
      </c>
      <c r="H225" s="49">
        <f t="shared" si="84"/>
        <v>438.22452806671015</v>
      </c>
      <c r="I225" s="49">
        <f t="shared" si="84"/>
        <v>7670.681042824532</v>
      </c>
      <c r="J225" s="49">
        <f t="shared" si="84"/>
        <v>270.98385876189735</v>
      </c>
      <c r="K225" s="49">
        <f t="shared" si="84"/>
        <v>1340.487968467041</v>
      </c>
      <c r="L225" s="49">
        <f t="shared" si="77"/>
        <v>91.22710412251763</v>
      </c>
    </row>
    <row r="226" spans="1:12" ht="15" customHeight="1">
      <c r="A226" s="46">
        <v>8</v>
      </c>
      <c r="B226" s="47">
        <v>75</v>
      </c>
      <c r="C226" s="48"/>
      <c r="D226" s="48" t="s">
        <v>81</v>
      </c>
      <c r="E226" s="48" t="s">
        <v>333</v>
      </c>
      <c r="F226" s="49">
        <v>777.6894839698723</v>
      </c>
      <c r="G226" s="49">
        <v>820.47204</v>
      </c>
      <c r="H226" s="49">
        <v>115.10699999999999</v>
      </c>
      <c r="I226" s="49">
        <f>G226+H226</f>
        <v>935.57904</v>
      </c>
      <c r="J226" s="49">
        <v>73.88197919796272</v>
      </c>
      <c r="K226" s="49">
        <v>220.87014217766068</v>
      </c>
      <c r="L226" s="49">
        <f t="shared" si="77"/>
        <v>120.30239051506119</v>
      </c>
    </row>
    <row r="227" spans="1:12" ht="15" customHeight="1">
      <c r="A227" s="46">
        <v>8</v>
      </c>
      <c r="B227" s="47"/>
      <c r="C227" s="48"/>
      <c r="D227" s="48"/>
      <c r="E227" s="48" t="s">
        <v>332</v>
      </c>
      <c r="F227" s="49">
        <v>11621.610025700747</v>
      </c>
      <c r="G227" s="49">
        <v>5251.351437684665</v>
      </c>
      <c r="H227" s="49">
        <v>677.1961151985166</v>
      </c>
      <c r="I227" s="49">
        <f>G227+H227</f>
        <v>5928.547552883182</v>
      </c>
      <c r="J227" s="49">
        <v>1296.304386974849</v>
      </c>
      <c r="K227" s="49">
        <v>4176.1615270282</v>
      </c>
      <c r="L227" s="49">
        <f t="shared" si="77"/>
        <v>51.01313449489723</v>
      </c>
    </row>
    <row r="228" spans="1:12" ht="15" customHeight="1">
      <c r="A228" s="46"/>
      <c r="B228" s="47"/>
      <c r="C228" s="48"/>
      <c r="D228" s="48"/>
      <c r="E228" s="48" t="s">
        <v>342</v>
      </c>
      <c r="F228" s="49">
        <f aca="true" t="shared" si="85" ref="F228:K228">SUM(F226:F227)</f>
        <v>12399.29950967062</v>
      </c>
      <c r="G228" s="49">
        <f t="shared" si="85"/>
        <v>6071.823477684665</v>
      </c>
      <c r="H228" s="49">
        <f t="shared" si="85"/>
        <v>792.3031151985166</v>
      </c>
      <c r="I228" s="49">
        <f t="shared" si="85"/>
        <v>6864.126592883182</v>
      </c>
      <c r="J228" s="49">
        <f t="shared" si="85"/>
        <v>1370.1863661728116</v>
      </c>
      <c r="K228" s="49">
        <f t="shared" si="85"/>
        <v>4397.03166920586</v>
      </c>
      <c r="L228" s="49">
        <f t="shared" si="77"/>
        <v>55.35898691316896</v>
      </c>
    </row>
    <row r="229" spans="1:12" ht="15" customHeight="1">
      <c r="A229" s="46">
        <v>8</v>
      </c>
      <c r="B229" s="47">
        <v>76</v>
      </c>
      <c r="C229" s="48"/>
      <c r="D229" s="48" t="s">
        <v>82</v>
      </c>
      <c r="E229" s="48" t="s">
        <v>333</v>
      </c>
      <c r="F229" s="49">
        <v>10639.829408208687</v>
      </c>
      <c r="G229" s="49">
        <v>3817.6747791044777</v>
      </c>
      <c r="H229" s="49">
        <v>173.44514043419264</v>
      </c>
      <c r="I229" s="49">
        <f>G229+H229</f>
        <v>3991.1199195386703</v>
      </c>
      <c r="J229" s="49">
        <v>261.58290536621223</v>
      </c>
      <c r="K229" s="49">
        <v>4765.777516804167</v>
      </c>
      <c r="L229" s="49">
        <f t="shared" si="77"/>
        <v>37.51112697783951</v>
      </c>
    </row>
    <row r="230" spans="1:12" ht="15" customHeight="1">
      <c r="A230" s="46">
        <v>8</v>
      </c>
      <c r="B230" s="47"/>
      <c r="C230" s="48"/>
      <c r="D230" s="48"/>
      <c r="E230" s="48" t="s">
        <v>332</v>
      </c>
      <c r="F230" s="49">
        <v>1855.3110993205323</v>
      </c>
      <c r="G230" s="49">
        <v>1000.7912130820413</v>
      </c>
      <c r="H230" s="49">
        <v>39.462091723365226</v>
      </c>
      <c r="I230" s="49">
        <f>G230+H230</f>
        <v>1040.2533048054065</v>
      </c>
      <c r="J230" s="49">
        <v>188.233499901227</v>
      </c>
      <c r="K230" s="49">
        <v>2378.7260298544447</v>
      </c>
      <c r="L230" s="49">
        <f t="shared" si="77"/>
        <v>56.0689420327608</v>
      </c>
    </row>
    <row r="231" spans="1:12" ht="15" customHeight="1">
      <c r="A231" s="46"/>
      <c r="B231" s="47"/>
      <c r="C231" s="48"/>
      <c r="D231" s="48"/>
      <c r="E231" s="48" t="s">
        <v>342</v>
      </c>
      <c r="F231" s="49">
        <f aca="true" t="shared" si="86" ref="F231:K231">SUM(F229:F230)</f>
        <v>12495.140507529219</v>
      </c>
      <c r="G231" s="49">
        <f t="shared" si="86"/>
        <v>4818.465992186519</v>
      </c>
      <c r="H231" s="49">
        <f t="shared" si="86"/>
        <v>212.90723215755787</v>
      </c>
      <c r="I231" s="49">
        <f t="shared" si="86"/>
        <v>5031.373224344077</v>
      </c>
      <c r="J231" s="49">
        <f t="shared" si="86"/>
        <v>449.8164052674392</v>
      </c>
      <c r="K231" s="49">
        <f t="shared" si="86"/>
        <v>7144.503546658612</v>
      </c>
      <c r="L231" s="49">
        <f t="shared" si="77"/>
        <v>40.266639829398585</v>
      </c>
    </row>
    <row r="232" spans="1:12" ht="15" customHeight="1">
      <c r="A232" s="46">
        <v>8</v>
      </c>
      <c r="B232" s="47">
        <v>77</v>
      </c>
      <c r="C232" s="48"/>
      <c r="D232" s="48" t="s">
        <v>83</v>
      </c>
      <c r="E232" s="48" t="s">
        <v>333</v>
      </c>
      <c r="F232" s="49">
        <v>3592.326569115349</v>
      </c>
      <c r="G232" s="49">
        <v>898.069194141028</v>
      </c>
      <c r="H232" s="49">
        <v>118.08276811987895</v>
      </c>
      <c r="I232" s="49">
        <f>G232+H232</f>
        <v>1016.1519622609069</v>
      </c>
      <c r="J232" s="49">
        <v>171.76625974179944</v>
      </c>
      <c r="K232" s="49">
        <v>1427.971629727253</v>
      </c>
      <c r="L232" s="49">
        <f t="shared" si="77"/>
        <v>28.286736818338483</v>
      </c>
    </row>
    <row r="233" spans="1:12" ht="15" customHeight="1">
      <c r="A233" s="46">
        <v>8</v>
      </c>
      <c r="B233" s="47"/>
      <c r="C233" s="48"/>
      <c r="D233" s="48"/>
      <c r="E233" s="48" t="s">
        <v>332</v>
      </c>
      <c r="F233" s="49">
        <v>8010.626176967942</v>
      </c>
      <c r="G233" s="49">
        <v>4509.408579620187</v>
      </c>
      <c r="H233" s="49">
        <v>588.9718217499706</v>
      </c>
      <c r="I233" s="49">
        <f>G233+H233</f>
        <v>5098.380401370157</v>
      </c>
      <c r="J233" s="49">
        <v>1272.022613463342</v>
      </c>
      <c r="K233" s="49">
        <v>2130.062017711272</v>
      </c>
      <c r="L233" s="49">
        <f t="shared" si="77"/>
        <v>63.645216849950636</v>
      </c>
    </row>
    <row r="234" spans="1:12" ht="15" customHeight="1">
      <c r="A234" s="46"/>
      <c r="B234" s="47"/>
      <c r="C234" s="48"/>
      <c r="D234" s="48"/>
      <c r="E234" s="48" t="s">
        <v>342</v>
      </c>
      <c r="F234" s="49">
        <f aca="true" t="shared" si="87" ref="F234:K234">SUM(F232:F233)</f>
        <v>11602.95274608329</v>
      </c>
      <c r="G234" s="49">
        <f t="shared" si="87"/>
        <v>5407.477773761215</v>
      </c>
      <c r="H234" s="49">
        <f t="shared" si="87"/>
        <v>707.0545898698495</v>
      </c>
      <c r="I234" s="49">
        <f t="shared" si="87"/>
        <v>6114.532363631064</v>
      </c>
      <c r="J234" s="49">
        <f t="shared" si="87"/>
        <v>1443.7888732051415</v>
      </c>
      <c r="K234" s="49">
        <f t="shared" si="87"/>
        <v>3558.033647438525</v>
      </c>
      <c r="L234" s="49">
        <f t="shared" si="77"/>
        <v>52.69807175328792</v>
      </c>
    </row>
    <row r="235" spans="1:12" ht="15" customHeight="1">
      <c r="A235" s="46">
        <v>8</v>
      </c>
      <c r="B235" s="47">
        <v>78</v>
      </c>
      <c r="C235" s="48"/>
      <c r="D235" s="48" t="s">
        <v>84</v>
      </c>
      <c r="E235" s="48" t="s">
        <v>333</v>
      </c>
      <c r="F235" s="49">
        <v>2287.2533950592656</v>
      </c>
      <c r="G235" s="49">
        <v>1549.2009291207746</v>
      </c>
      <c r="H235" s="49">
        <v>261.6756378887047</v>
      </c>
      <c r="I235" s="49">
        <f>G235+H235</f>
        <v>1810.8765670094795</v>
      </c>
      <c r="J235" s="49">
        <v>174.5830531176943</v>
      </c>
      <c r="K235" s="49">
        <v>190.042748262892</v>
      </c>
      <c r="L235" s="49">
        <f t="shared" si="77"/>
        <v>79.17253815957534</v>
      </c>
    </row>
    <row r="236" spans="1:12" ht="15" customHeight="1">
      <c r="A236" s="46">
        <v>8</v>
      </c>
      <c r="B236" s="47"/>
      <c r="C236" s="48"/>
      <c r="D236" s="48"/>
      <c r="E236" s="48" t="s">
        <v>332</v>
      </c>
      <c r="F236" s="49">
        <v>5133.78303037482</v>
      </c>
      <c r="G236" s="49">
        <v>3565.1770580935554</v>
      </c>
      <c r="H236" s="49">
        <v>292.42480194523097</v>
      </c>
      <c r="I236" s="49">
        <f>G236+H236</f>
        <v>3857.6018600387865</v>
      </c>
      <c r="J236" s="49">
        <v>739.782341565638</v>
      </c>
      <c r="K236" s="49">
        <v>858.878897373002</v>
      </c>
      <c r="L236" s="49">
        <f t="shared" si="77"/>
        <v>75.14150553723618</v>
      </c>
    </row>
    <row r="237" spans="1:12" ht="15" customHeight="1">
      <c r="A237" s="46"/>
      <c r="B237" s="47"/>
      <c r="C237" s="48"/>
      <c r="D237" s="48"/>
      <c r="E237" s="48" t="s">
        <v>342</v>
      </c>
      <c r="F237" s="49">
        <f aca="true" t="shared" si="88" ref="F237:K237">SUM(F235:F236)</f>
        <v>7421.036425434086</v>
      </c>
      <c r="G237" s="49">
        <f t="shared" si="88"/>
        <v>5114.37798721433</v>
      </c>
      <c r="H237" s="49">
        <f t="shared" si="88"/>
        <v>554.1004398339358</v>
      </c>
      <c r="I237" s="49">
        <f t="shared" si="88"/>
        <v>5668.478427048266</v>
      </c>
      <c r="J237" s="49">
        <f t="shared" si="88"/>
        <v>914.3653946833324</v>
      </c>
      <c r="K237" s="49">
        <f t="shared" si="88"/>
        <v>1048.921645635894</v>
      </c>
      <c r="L237" s="49">
        <f t="shared" si="77"/>
        <v>76.38391866155938</v>
      </c>
    </row>
    <row r="238" spans="1:12" ht="15" customHeight="1">
      <c r="A238" s="46">
        <v>8</v>
      </c>
      <c r="B238" s="47">
        <v>79</v>
      </c>
      <c r="C238" s="48"/>
      <c r="D238" s="48" t="s">
        <v>85</v>
      </c>
      <c r="E238" s="48" t="s">
        <v>333</v>
      </c>
      <c r="F238" s="49">
        <v>5256.631523916274</v>
      </c>
      <c r="G238" s="49">
        <v>4142.755800000001</v>
      </c>
      <c r="H238" s="49">
        <v>131.94299999999998</v>
      </c>
      <c r="I238" s="49">
        <f>G238+H238</f>
        <v>4274.698800000001</v>
      </c>
      <c r="J238" s="49">
        <v>218.15398968080365</v>
      </c>
      <c r="K238" s="49">
        <v>870.0436394199943</v>
      </c>
      <c r="L238" s="49">
        <f t="shared" si="77"/>
        <v>81.3201149928668</v>
      </c>
    </row>
    <row r="239" spans="1:12" ht="15" customHeight="1">
      <c r="A239" s="46">
        <v>8</v>
      </c>
      <c r="B239" s="47"/>
      <c r="C239" s="48"/>
      <c r="D239" s="48"/>
      <c r="E239" s="48" t="s">
        <v>332</v>
      </c>
      <c r="F239" s="49">
        <v>5397.965762060662</v>
      </c>
      <c r="G239" s="49">
        <v>4074.96724288256</v>
      </c>
      <c r="H239" s="49">
        <v>199.00770365844323</v>
      </c>
      <c r="I239" s="49">
        <f>G239+H239</f>
        <v>4273.974946541003</v>
      </c>
      <c r="J239" s="49">
        <v>332.46659987907344</v>
      </c>
      <c r="K239" s="49">
        <v>1350.5840838204676</v>
      </c>
      <c r="L239" s="49">
        <f t="shared" si="77"/>
        <v>79.17751121321344</v>
      </c>
    </row>
    <row r="240" spans="1:12" ht="15" customHeight="1">
      <c r="A240" s="46"/>
      <c r="B240" s="47"/>
      <c r="C240" s="48"/>
      <c r="D240" s="48"/>
      <c r="E240" s="48" t="s">
        <v>342</v>
      </c>
      <c r="F240" s="49">
        <f aca="true" t="shared" si="89" ref="F240:K240">SUM(F238:F239)</f>
        <v>10654.597285976935</v>
      </c>
      <c r="G240" s="49">
        <f t="shared" si="89"/>
        <v>8217.72304288256</v>
      </c>
      <c r="H240" s="49">
        <f t="shared" si="89"/>
        <v>330.9507036584432</v>
      </c>
      <c r="I240" s="49">
        <f t="shared" si="89"/>
        <v>8548.673746541004</v>
      </c>
      <c r="J240" s="49">
        <f t="shared" si="89"/>
        <v>550.6205895598771</v>
      </c>
      <c r="K240" s="49">
        <f t="shared" si="89"/>
        <v>2220.627723240462</v>
      </c>
      <c r="L240" s="49">
        <f t="shared" si="77"/>
        <v>80.23460218240585</v>
      </c>
    </row>
    <row r="241" spans="1:12" ht="15" customHeight="1">
      <c r="A241" s="46">
        <v>8</v>
      </c>
      <c r="B241" s="47">
        <v>80</v>
      </c>
      <c r="C241" s="48"/>
      <c r="D241" s="48" t="s">
        <v>86</v>
      </c>
      <c r="E241" s="48" t="s">
        <v>333</v>
      </c>
      <c r="F241" s="49">
        <v>7102.464614275101</v>
      </c>
      <c r="G241" s="49">
        <v>2510.0618767381975</v>
      </c>
      <c r="H241" s="49">
        <v>241.8925939914163</v>
      </c>
      <c r="I241" s="49">
        <f>G241+H241</f>
        <v>2751.9544707296136</v>
      </c>
      <c r="J241" s="49">
        <v>172.6183365210558</v>
      </c>
      <c r="K241" s="49">
        <v>1646.0561033809508</v>
      </c>
      <c r="L241" s="49">
        <f t="shared" si="77"/>
        <v>38.74647210770351</v>
      </c>
    </row>
    <row r="242" spans="1:12" ht="15" customHeight="1">
      <c r="A242" s="46">
        <v>8</v>
      </c>
      <c r="B242" s="47"/>
      <c r="C242" s="48"/>
      <c r="D242" s="48"/>
      <c r="E242" s="48" t="s">
        <v>332</v>
      </c>
      <c r="F242" s="49">
        <v>5646.8720113388135</v>
      </c>
      <c r="G242" s="49">
        <v>2395.7190829118126</v>
      </c>
      <c r="H242" s="49">
        <v>280.9145987474906</v>
      </c>
      <c r="I242" s="49">
        <f>G242+H242</f>
        <v>2676.633681659303</v>
      </c>
      <c r="J242" s="49">
        <v>518.7996090997735</v>
      </c>
      <c r="K242" s="49">
        <v>5272.605881371652</v>
      </c>
      <c r="L242" s="49">
        <f t="shared" si="77"/>
        <v>47.40028951045238</v>
      </c>
    </row>
    <row r="243" spans="1:12" ht="15" customHeight="1">
      <c r="A243" s="46"/>
      <c r="B243" s="47"/>
      <c r="C243" s="48"/>
      <c r="D243" s="48"/>
      <c r="E243" s="48" t="s">
        <v>342</v>
      </c>
      <c r="F243" s="49">
        <f aca="true" t="shared" si="90" ref="F243:K243">SUM(F241:F242)</f>
        <v>12749.336625613914</v>
      </c>
      <c r="G243" s="49">
        <f t="shared" si="90"/>
        <v>4905.78095965001</v>
      </c>
      <c r="H243" s="49">
        <f t="shared" si="90"/>
        <v>522.8071927389069</v>
      </c>
      <c r="I243" s="49">
        <f t="shared" si="90"/>
        <v>5428.588152388917</v>
      </c>
      <c r="J243" s="49">
        <f t="shared" si="90"/>
        <v>691.4179456208293</v>
      </c>
      <c r="K243" s="49">
        <f t="shared" si="90"/>
        <v>6918.661984752603</v>
      </c>
      <c r="L243" s="49">
        <f t="shared" si="77"/>
        <v>42.57937735742793</v>
      </c>
    </row>
    <row r="244" spans="1:12" s="52" customFormat="1" ht="15" customHeight="1">
      <c r="A244" s="50"/>
      <c r="B244" s="67" t="s">
        <v>333</v>
      </c>
      <c r="C244" s="68"/>
      <c r="D244" s="68"/>
      <c r="E244" s="69"/>
      <c r="F244" s="51">
        <f aca="true" t="shared" si="91" ref="F244:K245">F205+F208+F211+F214+F217+F220+F223+F226+F229+F232+F235+F238+F241</f>
        <v>38557.356245719195</v>
      </c>
      <c r="G244" s="51">
        <f t="shared" si="91"/>
        <v>24963.640860000007</v>
      </c>
      <c r="H244" s="51">
        <f t="shared" si="91"/>
        <v>1379.8589999999997</v>
      </c>
      <c r="I244" s="51">
        <f t="shared" si="91"/>
        <v>26343.499860000004</v>
      </c>
      <c r="J244" s="51">
        <f t="shared" si="91"/>
        <v>1224.6395507102047</v>
      </c>
      <c r="K244" s="51">
        <f t="shared" si="91"/>
        <v>9926.295410654842</v>
      </c>
      <c r="L244" s="51">
        <f t="shared" si="77"/>
        <v>68.32288939137203</v>
      </c>
    </row>
    <row r="245" spans="1:12" s="52" customFormat="1" ht="15" customHeight="1">
      <c r="A245" s="50"/>
      <c r="B245" s="67" t="s">
        <v>332</v>
      </c>
      <c r="C245" s="68"/>
      <c r="D245" s="68"/>
      <c r="E245" s="69"/>
      <c r="F245" s="51">
        <f t="shared" si="91"/>
        <v>85964.97329902422</v>
      </c>
      <c r="G245" s="51">
        <f t="shared" si="91"/>
        <v>55654.21689999999</v>
      </c>
      <c r="H245" s="51">
        <f t="shared" si="91"/>
        <v>4215.770999999999</v>
      </c>
      <c r="I245" s="51">
        <f t="shared" si="91"/>
        <v>59869.9879</v>
      </c>
      <c r="J245" s="51">
        <f t="shared" si="91"/>
        <v>7242.815233216101</v>
      </c>
      <c r="K245" s="51">
        <f t="shared" si="91"/>
        <v>26711.437442656374</v>
      </c>
      <c r="L245" s="51">
        <f t="shared" si="77"/>
        <v>69.64463036793566</v>
      </c>
    </row>
    <row r="246" spans="1:12" s="52" customFormat="1" ht="15" customHeight="1">
      <c r="A246" s="50"/>
      <c r="B246" s="67" t="s">
        <v>342</v>
      </c>
      <c r="C246" s="68"/>
      <c r="D246" s="68"/>
      <c r="E246" s="69"/>
      <c r="F246" s="51">
        <f aca="true" t="shared" si="92" ref="F246:K246">F244+F245</f>
        <v>124522.3295447434</v>
      </c>
      <c r="G246" s="51">
        <f t="shared" si="92"/>
        <v>80617.85776</v>
      </c>
      <c r="H246" s="51">
        <f t="shared" si="92"/>
        <v>5595.629999999998</v>
      </c>
      <c r="I246" s="51">
        <f t="shared" si="92"/>
        <v>86213.48776</v>
      </c>
      <c r="J246" s="51">
        <f t="shared" si="92"/>
        <v>8467.454783926305</v>
      </c>
      <c r="K246" s="51">
        <f t="shared" si="92"/>
        <v>36637.732853311216</v>
      </c>
      <c r="L246" s="51">
        <f t="shared" si="77"/>
        <v>69.23536370962427</v>
      </c>
    </row>
    <row r="247" spans="1:12" s="52" customFormat="1" ht="15" customHeight="1">
      <c r="A247" s="50"/>
      <c r="B247" s="70"/>
      <c r="C247" s="71"/>
      <c r="D247" s="71"/>
      <c r="E247" s="71"/>
      <c r="F247" s="71"/>
      <c r="G247" s="71"/>
      <c r="H247" s="71"/>
      <c r="I247" s="71"/>
      <c r="J247" s="71"/>
      <c r="K247" s="71"/>
      <c r="L247" s="72"/>
    </row>
    <row r="248" spans="1:12" ht="15" customHeight="1">
      <c r="A248" s="46">
        <v>9</v>
      </c>
      <c r="B248" s="47">
        <v>81</v>
      </c>
      <c r="C248" s="56" t="s">
        <v>87</v>
      </c>
      <c r="D248" s="48" t="s">
        <v>88</v>
      </c>
      <c r="E248" s="48" t="s">
        <v>333</v>
      </c>
      <c r="F248" s="49">
        <v>805.6576267448788</v>
      </c>
      <c r="G248" s="49">
        <v>369.6909495192308</v>
      </c>
      <c r="H248" s="49">
        <v>7.793910122863247</v>
      </c>
      <c r="I248" s="49">
        <f>G248+H248</f>
        <v>377.484859642094</v>
      </c>
      <c r="J248" s="49">
        <v>25.00766921298623</v>
      </c>
      <c r="K248" s="49">
        <v>284.1000027206678</v>
      </c>
      <c r="L248" s="49">
        <f aca="true" t="shared" si="93" ref="L248:L285">I248/F248*100</f>
        <v>46.8542526143837</v>
      </c>
    </row>
    <row r="249" spans="1:12" ht="15" customHeight="1">
      <c r="A249" s="46">
        <v>9</v>
      </c>
      <c r="B249" s="47"/>
      <c r="C249" s="48"/>
      <c r="D249" s="48"/>
      <c r="E249" s="48" t="s">
        <v>332</v>
      </c>
      <c r="F249" s="49">
        <v>9349.703840497881</v>
      </c>
      <c r="G249" s="49">
        <v>6518.90410109543</v>
      </c>
      <c r="H249" s="49">
        <v>424.9449454983407</v>
      </c>
      <c r="I249" s="49">
        <f>G249+H249</f>
        <v>6943.84904659377</v>
      </c>
      <c r="J249" s="49">
        <v>640.7964375054825</v>
      </c>
      <c r="K249" s="49">
        <v>2953.822476946769</v>
      </c>
      <c r="L249" s="49">
        <f t="shared" si="93"/>
        <v>74.26811763295386</v>
      </c>
    </row>
    <row r="250" spans="1:12" ht="15" customHeight="1">
      <c r="A250" s="46"/>
      <c r="B250" s="47"/>
      <c r="C250" s="48"/>
      <c r="D250" s="48"/>
      <c r="E250" s="48" t="s">
        <v>342</v>
      </c>
      <c r="F250" s="49">
        <f aca="true" t="shared" si="94" ref="F250:K250">SUM(F248:F249)</f>
        <v>10155.36146724276</v>
      </c>
      <c r="G250" s="49">
        <f t="shared" si="94"/>
        <v>6888.59505061466</v>
      </c>
      <c r="H250" s="49">
        <f t="shared" si="94"/>
        <v>432.7388556212039</v>
      </c>
      <c r="I250" s="49">
        <f t="shared" si="94"/>
        <v>7321.333906235865</v>
      </c>
      <c r="J250" s="49">
        <f t="shared" si="94"/>
        <v>665.8041067184687</v>
      </c>
      <c r="K250" s="49">
        <f t="shared" si="94"/>
        <v>3237.9224796674366</v>
      </c>
      <c r="L250" s="49">
        <f t="shared" si="93"/>
        <v>72.09328717497291</v>
      </c>
    </row>
    <row r="251" spans="1:12" ht="15" customHeight="1">
      <c r="A251" s="46">
        <v>9</v>
      </c>
      <c r="B251" s="47">
        <v>82</v>
      </c>
      <c r="C251" s="48"/>
      <c r="D251" s="48" t="s">
        <v>89</v>
      </c>
      <c r="E251" s="48" t="s">
        <v>333</v>
      </c>
      <c r="F251" s="49">
        <v>2469.322899211127</v>
      </c>
      <c r="G251" s="49">
        <v>3196.8295530906043</v>
      </c>
      <c r="H251" s="49">
        <v>81.09483721631352</v>
      </c>
      <c r="I251" s="49">
        <f>G251+H251</f>
        <v>3277.9243903069178</v>
      </c>
      <c r="J251" s="49">
        <v>47.7538696068594</v>
      </c>
      <c r="K251" s="49">
        <v>284.48885832352613</v>
      </c>
      <c r="L251" s="49">
        <f t="shared" si="93"/>
        <v>132.74587909722598</v>
      </c>
    </row>
    <row r="252" spans="1:12" ht="15" customHeight="1">
      <c r="A252" s="46">
        <v>9</v>
      </c>
      <c r="B252" s="47"/>
      <c r="C252" s="48"/>
      <c r="D252" s="48"/>
      <c r="E252" s="48" t="s">
        <v>332</v>
      </c>
      <c r="F252" s="49">
        <v>13945.052187163124</v>
      </c>
      <c r="G252" s="49">
        <v>12366.05476233186</v>
      </c>
      <c r="H252" s="49">
        <v>648.0226088182577</v>
      </c>
      <c r="I252" s="49">
        <f>G252+H252</f>
        <v>13014.077371150117</v>
      </c>
      <c r="J252" s="49">
        <v>475.318394851352</v>
      </c>
      <c r="K252" s="49">
        <v>3392.2888162744534</v>
      </c>
      <c r="L252" s="49">
        <f t="shared" si="93"/>
        <v>93.32397754043545</v>
      </c>
    </row>
    <row r="253" spans="1:12" ht="15" customHeight="1">
      <c r="A253" s="46"/>
      <c r="B253" s="47"/>
      <c r="C253" s="48"/>
      <c r="D253" s="48"/>
      <c r="E253" s="48" t="s">
        <v>342</v>
      </c>
      <c r="F253" s="49">
        <f aca="true" t="shared" si="95" ref="F253:K253">SUM(F251:F252)</f>
        <v>16414.375086374253</v>
      </c>
      <c r="G253" s="49">
        <f t="shared" si="95"/>
        <v>15562.884315422463</v>
      </c>
      <c r="H253" s="49">
        <f t="shared" si="95"/>
        <v>729.1174460345712</v>
      </c>
      <c r="I253" s="49">
        <f t="shared" si="95"/>
        <v>16292.001761457035</v>
      </c>
      <c r="J253" s="49">
        <f t="shared" si="95"/>
        <v>523.0722644582114</v>
      </c>
      <c r="K253" s="49">
        <f t="shared" si="95"/>
        <v>3676.7776745979795</v>
      </c>
      <c r="L253" s="49">
        <f t="shared" si="93"/>
        <v>99.25447466459566</v>
      </c>
    </row>
    <row r="254" spans="1:12" ht="15" customHeight="1">
      <c r="A254" s="46">
        <v>9</v>
      </c>
      <c r="B254" s="47">
        <v>83</v>
      </c>
      <c r="C254" s="48"/>
      <c r="D254" s="48" t="s">
        <v>90</v>
      </c>
      <c r="E254" s="48" t="s">
        <v>333</v>
      </c>
      <c r="F254" s="49">
        <v>10011.077406342456</v>
      </c>
      <c r="G254" s="49">
        <v>8795.515931170878</v>
      </c>
      <c r="H254" s="49">
        <v>212.38295346923127</v>
      </c>
      <c r="I254" s="49">
        <f>G254+H254</f>
        <v>9007.898884640108</v>
      </c>
      <c r="J254" s="49">
        <v>373.1300118688153</v>
      </c>
      <c r="K254" s="49">
        <v>731.5164669616377</v>
      </c>
      <c r="L254" s="49">
        <f t="shared" si="93"/>
        <v>89.9793151028201</v>
      </c>
    </row>
    <row r="255" spans="1:12" ht="15" customHeight="1">
      <c r="A255" s="46">
        <v>9</v>
      </c>
      <c r="B255" s="47"/>
      <c r="C255" s="48"/>
      <c r="D255" s="48"/>
      <c r="E255" s="48" t="s">
        <v>332</v>
      </c>
      <c r="F255" s="49">
        <v>2155.9693682581456</v>
      </c>
      <c r="G255" s="49">
        <v>2379.1724054105825</v>
      </c>
      <c r="H255" s="49">
        <v>91.02158226840017</v>
      </c>
      <c r="I255" s="49">
        <f>G255+H255</f>
        <v>2470.193987678983</v>
      </c>
      <c r="J255" s="49">
        <v>130.96483897198047</v>
      </c>
      <c r="K255" s="49">
        <v>174.04210537777146</v>
      </c>
      <c r="L255" s="49">
        <f t="shared" si="93"/>
        <v>114.57463283324412</v>
      </c>
    </row>
    <row r="256" spans="1:12" ht="15" customHeight="1">
      <c r="A256" s="46"/>
      <c r="B256" s="47"/>
      <c r="C256" s="48"/>
      <c r="D256" s="48"/>
      <c r="E256" s="48" t="s">
        <v>342</v>
      </c>
      <c r="F256" s="49">
        <f aca="true" t="shared" si="96" ref="F256:K256">SUM(F254:F255)</f>
        <v>12167.046774600602</v>
      </c>
      <c r="G256" s="49">
        <f t="shared" si="96"/>
        <v>11174.688336581461</v>
      </c>
      <c r="H256" s="49">
        <f t="shared" si="96"/>
        <v>303.4045357376314</v>
      </c>
      <c r="I256" s="49">
        <f t="shared" si="96"/>
        <v>11478.092872319092</v>
      </c>
      <c r="J256" s="49">
        <f t="shared" si="96"/>
        <v>504.09485084079574</v>
      </c>
      <c r="K256" s="49">
        <f t="shared" si="96"/>
        <v>905.5585723394091</v>
      </c>
      <c r="L256" s="49">
        <f t="shared" si="93"/>
        <v>94.3375420918103</v>
      </c>
    </row>
    <row r="257" spans="1:12" ht="15" customHeight="1">
      <c r="A257" s="46">
        <v>9</v>
      </c>
      <c r="B257" s="47">
        <v>84</v>
      </c>
      <c r="C257" s="48"/>
      <c r="D257" s="48" t="s">
        <v>91</v>
      </c>
      <c r="E257" s="48" t="s">
        <v>333</v>
      </c>
      <c r="F257" s="49">
        <v>9175.13437908533</v>
      </c>
      <c r="G257" s="49">
        <v>8675.414674378928</v>
      </c>
      <c r="H257" s="49">
        <v>168.4867991724978</v>
      </c>
      <c r="I257" s="49">
        <f>G257+H257</f>
        <v>8843.901473551427</v>
      </c>
      <c r="J257" s="49">
        <v>197.36287953302076</v>
      </c>
      <c r="K257" s="49">
        <v>441.4316415557141</v>
      </c>
      <c r="L257" s="49">
        <f t="shared" si="93"/>
        <v>96.38988496681917</v>
      </c>
    </row>
    <row r="258" spans="1:12" ht="15" customHeight="1">
      <c r="A258" s="46">
        <v>9</v>
      </c>
      <c r="B258" s="47"/>
      <c r="C258" s="48"/>
      <c r="D258" s="48"/>
      <c r="E258" s="48" t="s">
        <v>332</v>
      </c>
      <c r="F258" s="49">
        <v>5551.883547890585</v>
      </c>
      <c r="G258" s="49">
        <v>4473.343583180005</v>
      </c>
      <c r="H258" s="49">
        <v>147.22017519525866</v>
      </c>
      <c r="I258" s="49">
        <f>G258+H258</f>
        <v>4620.563758375264</v>
      </c>
      <c r="J258" s="49">
        <v>273.04750059629646</v>
      </c>
      <c r="K258" s="49">
        <v>1046.3748094032069</v>
      </c>
      <c r="L258" s="49">
        <f t="shared" si="93"/>
        <v>83.22515626486489</v>
      </c>
    </row>
    <row r="259" spans="1:12" ht="15" customHeight="1">
      <c r="A259" s="46"/>
      <c r="B259" s="47"/>
      <c r="C259" s="48"/>
      <c r="D259" s="48"/>
      <c r="E259" s="48" t="s">
        <v>342</v>
      </c>
      <c r="F259" s="49">
        <f aca="true" t="shared" si="97" ref="F259:K259">SUM(F257:F258)</f>
        <v>14727.017926975914</v>
      </c>
      <c r="G259" s="49">
        <f t="shared" si="97"/>
        <v>13148.758257558933</v>
      </c>
      <c r="H259" s="49">
        <f t="shared" si="97"/>
        <v>315.70697436775646</v>
      </c>
      <c r="I259" s="49">
        <f t="shared" si="97"/>
        <v>13464.46523192669</v>
      </c>
      <c r="J259" s="49">
        <f t="shared" si="97"/>
        <v>470.4103801293172</v>
      </c>
      <c r="K259" s="49">
        <f t="shared" si="97"/>
        <v>1487.806450958921</v>
      </c>
      <c r="L259" s="49">
        <f t="shared" si="93"/>
        <v>91.42696300561589</v>
      </c>
    </row>
    <row r="260" spans="1:12" ht="15" customHeight="1">
      <c r="A260" s="46">
        <v>9</v>
      </c>
      <c r="B260" s="47">
        <v>85</v>
      </c>
      <c r="C260" s="48"/>
      <c r="D260" s="48" t="s">
        <v>92</v>
      </c>
      <c r="E260" s="48" t="s">
        <v>333</v>
      </c>
      <c r="F260" s="49">
        <v>9887.975281269664</v>
      </c>
      <c r="G260" s="49">
        <v>8658.48350922581</v>
      </c>
      <c r="H260" s="49">
        <v>180.16307441461635</v>
      </c>
      <c r="I260" s="49">
        <f>G260+H260</f>
        <v>8838.646583640428</v>
      </c>
      <c r="J260" s="49">
        <v>195.0427324892702</v>
      </c>
      <c r="K260" s="49">
        <v>1255.6457438940267</v>
      </c>
      <c r="L260" s="49">
        <f t="shared" si="93"/>
        <v>89.38783049329693</v>
      </c>
    </row>
    <row r="261" spans="1:12" ht="15" customHeight="1">
      <c r="A261" s="46">
        <v>9</v>
      </c>
      <c r="B261" s="47"/>
      <c r="C261" s="48"/>
      <c r="D261" s="48"/>
      <c r="E261" s="48" t="s">
        <v>332</v>
      </c>
      <c r="F261" s="49">
        <v>4989.080944324166</v>
      </c>
      <c r="G261" s="49">
        <v>3637.602421630306</v>
      </c>
      <c r="H261" s="49">
        <v>55.042902998339756</v>
      </c>
      <c r="I261" s="49">
        <f>G261+H261</f>
        <v>3692.6453246286455</v>
      </c>
      <c r="J261" s="49">
        <v>207.41088049958287</v>
      </c>
      <c r="K261" s="49">
        <v>871.9361412228736</v>
      </c>
      <c r="L261" s="49">
        <f t="shared" si="93"/>
        <v>74.01454026977831</v>
      </c>
    </row>
    <row r="262" spans="1:12" ht="15" customHeight="1">
      <c r="A262" s="46"/>
      <c r="B262" s="47"/>
      <c r="C262" s="48"/>
      <c r="D262" s="48"/>
      <c r="E262" s="48" t="s">
        <v>342</v>
      </c>
      <c r="F262" s="49">
        <f aca="true" t="shared" si="98" ref="F262:K262">SUM(F260:F261)</f>
        <v>14877.056225593831</v>
      </c>
      <c r="G262" s="49">
        <f t="shared" si="98"/>
        <v>12296.085930856116</v>
      </c>
      <c r="H262" s="49">
        <f t="shared" si="98"/>
        <v>235.2059774129561</v>
      </c>
      <c r="I262" s="49">
        <f t="shared" si="98"/>
        <v>12531.291908269073</v>
      </c>
      <c r="J262" s="49">
        <f t="shared" si="98"/>
        <v>402.4536129888531</v>
      </c>
      <c r="K262" s="49">
        <f t="shared" si="98"/>
        <v>2127.5818851169006</v>
      </c>
      <c r="L262" s="49">
        <f t="shared" si="93"/>
        <v>84.23233547179039</v>
      </c>
    </row>
    <row r="263" spans="1:12" ht="15" customHeight="1">
      <c r="A263" s="46">
        <v>9</v>
      </c>
      <c r="B263" s="47">
        <v>86</v>
      </c>
      <c r="C263" s="48"/>
      <c r="D263" s="48" t="s">
        <v>93</v>
      </c>
      <c r="E263" s="48" t="s">
        <v>333</v>
      </c>
      <c r="F263" s="49">
        <v>14572.717246745993</v>
      </c>
      <c r="G263" s="49">
        <v>13280.874938052506</v>
      </c>
      <c r="H263" s="49">
        <v>179.399048209296</v>
      </c>
      <c r="I263" s="49">
        <f>G263+H263</f>
        <v>13460.273986261802</v>
      </c>
      <c r="J263" s="49">
        <v>294.8259297736077</v>
      </c>
      <c r="K263" s="49">
        <v>607.4967672324437</v>
      </c>
      <c r="L263" s="49">
        <f t="shared" si="93"/>
        <v>92.36626058374533</v>
      </c>
    </row>
    <row r="264" spans="1:12" ht="15" customHeight="1">
      <c r="A264" s="46">
        <v>9</v>
      </c>
      <c r="B264" s="47"/>
      <c r="C264" s="48"/>
      <c r="D264" s="48"/>
      <c r="E264" s="48" t="s">
        <v>332</v>
      </c>
      <c r="F264" s="49">
        <v>5443.361468110702</v>
      </c>
      <c r="G264" s="49">
        <v>6214.755683487368</v>
      </c>
      <c r="H264" s="49">
        <v>121.75390648964799</v>
      </c>
      <c r="I264" s="49">
        <f>G264+H264</f>
        <v>6336.509589977016</v>
      </c>
      <c r="J264" s="49">
        <v>145.36318429003296</v>
      </c>
      <c r="K264" s="49">
        <v>916.142186151122</v>
      </c>
      <c r="L264" s="49">
        <f t="shared" si="93"/>
        <v>116.40802520829672</v>
      </c>
    </row>
    <row r="265" spans="1:12" ht="15" customHeight="1">
      <c r="A265" s="46"/>
      <c r="B265" s="47"/>
      <c r="C265" s="48"/>
      <c r="D265" s="48"/>
      <c r="E265" s="48" t="s">
        <v>342</v>
      </c>
      <c r="F265" s="49">
        <f aca="true" t="shared" si="99" ref="F265:K265">SUM(F263:F264)</f>
        <v>20016.078714856696</v>
      </c>
      <c r="G265" s="49">
        <f t="shared" si="99"/>
        <v>19495.630621539873</v>
      </c>
      <c r="H265" s="49">
        <f t="shared" si="99"/>
        <v>301.152954698944</v>
      </c>
      <c r="I265" s="49">
        <f t="shared" si="99"/>
        <v>19796.783576238817</v>
      </c>
      <c r="J265" s="49">
        <f t="shared" si="99"/>
        <v>440.18911406364066</v>
      </c>
      <c r="K265" s="49">
        <f t="shared" si="99"/>
        <v>1523.6389533835659</v>
      </c>
      <c r="L265" s="49">
        <f t="shared" si="93"/>
        <v>98.90440509481455</v>
      </c>
    </row>
    <row r="266" spans="1:12" ht="15" customHeight="1">
      <c r="A266" s="46">
        <v>9</v>
      </c>
      <c r="B266" s="47">
        <v>87</v>
      </c>
      <c r="C266" s="48"/>
      <c r="D266" s="48" t="s">
        <v>94</v>
      </c>
      <c r="E266" s="48" t="s">
        <v>333</v>
      </c>
      <c r="F266" s="49">
        <v>946.1305213768643</v>
      </c>
      <c r="G266" s="49">
        <v>786.0629895589268</v>
      </c>
      <c r="H266" s="49">
        <v>9.716148146033968</v>
      </c>
      <c r="I266" s="49">
        <f>G266+H266</f>
        <v>795.7791377049608</v>
      </c>
      <c r="J266" s="49">
        <v>37.005870710629665</v>
      </c>
      <c r="K266" s="49">
        <v>139.1058497153098</v>
      </c>
      <c r="L266" s="49">
        <f t="shared" si="93"/>
        <v>84.10881159894267</v>
      </c>
    </row>
    <row r="267" spans="1:12" ht="15" customHeight="1">
      <c r="A267" s="46">
        <v>9</v>
      </c>
      <c r="B267" s="47"/>
      <c r="C267" s="48"/>
      <c r="D267" s="48"/>
      <c r="E267" s="48" t="s">
        <v>332</v>
      </c>
      <c r="F267" s="49">
        <v>10941.388535398613</v>
      </c>
      <c r="G267" s="49">
        <v>6824.831546632306</v>
      </c>
      <c r="H267" s="49">
        <v>362.29528914234714</v>
      </c>
      <c r="I267" s="49">
        <f>G267+H267</f>
        <v>7187.126835774653</v>
      </c>
      <c r="J267" s="49">
        <v>617.9936404124991</v>
      </c>
      <c r="K267" s="49">
        <v>3428.2393279034786</v>
      </c>
      <c r="L267" s="49">
        <f t="shared" si="93"/>
        <v>65.6875204872049</v>
      </c>
    </row>
    <row r="268" spans="1:12" ht="15" customHeight="1">
      <c r="A268" s="46"/>
      <c r="B268" s="47"/>
      <c r="C268" s="48"/>
      <c r="D268" s="48"/>
      <c r="E268" s="48" t="s">
        <v>342</v>
      </c>
      <c r="F268" s="49">
        <f aca="true" t="shared" si="100" ref="F268:K268">SUM(F266:F267)</f>
        <v>11887.519056775478</v>
      </c>
      <c r="G268" s="49">
        <f t="shared" si="100"/>
        <v>7610.894536191232</v>
      </c>
      <c r="H268" s="49">
        <f t="shared" si="100"/>
        <v>372.0114372883811</v>
      </c>
      <c r="I268" s="49">
        <f t="shared" si="100"/>
        <v>7982.905973479614</v>
      </c>
      <c r="J268" s="49">
        <f t="shared" si="100"/>
        <v>654.9995111231287</v>
      </c>
      <c r="K268" s="49">
        <f t="shared" si="100"/>
        <v>3567.3451776187885</v>
      </c>
      <c r="L268" s="49">
        <f t="shared" si="93"/>
        <v>67.15367550918567</v>
      </c>
    </row>
    <row r="269" spans="1:12" ht="15" customHeight="1">
      <c r="A269" s="46">
        <v>9</v>
      </c>
      <c r="B269" s="47">
        <v>88</v>
      </c>
      <c r="C269" s="48"/>
      <c r="D269" s="48" t="s">
        <v>95</v>
      </c>
      <c r="E269" s="48" t="s">
        <v>333</v>
      </c>
      <c r="F269" s="49">
        <v>5262.119143741641</v>
      </c>
      <c r="G269" s="49">
        <v>3097.5081950031176</v>
      </c>
      <c r="H269" s="49">
        <v>18.165829249147833</v>
      </c>
      <c r="I269" s="49">
        <f>G269+H269</f>
        <v>3115.6740242522656</v>
      </c>
      <c r="J269" s="49">
        <v>286.6901123015718</v>
      </c>
      <c r="K269" s="49">
        <v>1657.0912995640224</v>
      </c>
      <c r="L269" s="49">
        <f t="shared" si="93"/>
        <v>59.209492205394255</v>
      </c>
    </row>
    <row r="270" spans="1:12" ht="15" customHeight="1">
      <c r="A270" s="46">
        <v>9</v>
      </c>
      <c r="B270" s="47"/>
      <c r="C270" s="48"/>
      <c r="D270" s="48"/>
      <c r="E270" s="48" t="s">
        <v>332</v>
      </c>
      <c r="F270" s="49">
        <v>8913.132092693735</v>
      </c>
      <c r="G270" s="49">
        <v>4334.64510431578</v>
      </c>
      <c r="H270" s="49">
        <v>376.7512679559763</v>
      </c>
      <c r="I270" s="49">
        <f>G270+H270</f>
        <v>4711.396372271756</v>
      </c>
      <c r="J270" s="49">
        <v>572.1806481757784</v>
      </c>
      <c r="K270" s="49">
        <v>3810.906277914133</v>
      </c>
      <c r="L270" s="49">
        <f t="shared" si="93"/>
        <v>52.859043524484264</v>
      </c>
    </row>
    <row r="271" spans="1:12" ht="15" customHeight="1">
      <c r="A271" s="46"/>
      <c r="B271" s="47"/>
      <c r="C271" s="48"/>
      <c r="D271" s="48"/>
      <c r="E271" s="48" t="s">
        <v>342</v>
      </c>
      <c r="F271" s="49">
        <f aca="true" t="shared" si="101" ref="F271:K271">SUM(F269:F270)</f>
        <v>14175.251236435375</v>
      </c>
      <c r="G271" s="49">
        <f t="shared" si="101"/>
        <v>7432.153299318898</v>
      </c>
      <c r="H271" s="49">
        <f t="shared" si="101"/>
        <v>394.91709720512415</v>
      </c>
      <c r="I271" s="49">
        <f t="shared" si="101"/>
        <v>7827.070396524022</v>
      </c>
      <c r="J271" s="49">
        <f t="shared" si="101"/>
        <v>858.8707604773501</v>
      </c>
      <c r="K271" s="49">
        <f t="shared" si="101"/>
        <v>5467.997577478156</v>
      </c>
      <c r="L271" s="49">
        <f t="shared" si="93"/>
        <v>55.216449190020015</v>
      </c>
    </row>
    <row r="272" spans="1:12" ht="15" customHeight="1">
      <c r="A272" s="46">
        <v>9</v>
      </c>
      <c r="B272" s="47">
        <v>89</v>
      </c>
      <c r="C272" s="48"/>
      <c r="D272" s="48" t="s">
        <v>96</v>
      </c>
      <c r="E272" s="48" t="s">
        <v>333</v>
      </c>
      <c r="F272" s="49">
        <v>5198.861212006432</v>
      </c>
      <c r="G272" s="49">
        <v>2598.636076037196</v>
      </c>
      <c r="H272" s="49">
        <v>46.06416672886732</v>
      </c>
      <c r="I272" s="49">
        <f>G272+H272</f>
        <v>2644.700242766063</v>
      </c>
      <c r="J272" s="49">
        <v>113.74011132313807</v>
      </c>
      <c r="K272" s="49">
        <v>1832.298799523834</v>
      </c>
      <c r="L272" s="49">
        <f t="shared" si="93"/>
        <v>50.87076063231501</v>
      </c>
    </row>
    <row r="273" spans="1:12" ht="15" customHeight="1">
      <c r="A273" s="46">
        <v>9</v>
      </c>
      <c r="B273" s="47"/>
      <c r="C273" s="48"/>
      <c r="D273" s="48"/>
      <c r="E273" s="48" t="s">
        <v>332</v>
      </c>
      <c r="F273" s="49">
        <v>14172.449016794466</v>
      </c>
      <c r="G273" s="49">
        <v>5375.819226941552</v>
      </c>
      <c r="H273" s="49">
        <v>228.43844609875214</v>
      </c>
      <c r="I273" s="49">
        <f>G273+H273</f>
        <v>5604.257673040304</v>
      </c>
      <c r="J273" s="49">
        <v>433.58089571037965</v>
      </c>
      <c r="K273" s="49">
        <v>8742.591314318523</v>
      </c>
      <c r="L273" s="49">
        <f t="shared" si="93"/>
        <v>39.54332569056494</v>
      </c>
    </row>
    <row r="274" spans="1:12" ht="15" customHeight="1">
      <c r="A274" s="46"/>
      <c r="B274" s="47"/>
      <c r="C274" s="48"/>
      <c r="D274" s="48"/>
      <c r="E274" s="48" t="s">
        <v>342</v>
      </c>
      <c r="F274" s="49">
        <f aca="true" t="shared" si="102" ref="F274:K274">SUM(F272:F273)</f>
        <v>19371.310228800896</v>
      </c>
      <c r="G274" s="49">
        <f t="shared" si="102"/>
        <v>7974.455302978748</v>
      </c>
      <c r="H274" s="49">
        <f t="shared" si="102"/>
        <v>274.5026128276195</v>
      </c>
      <c r="I274" s="49">
        <f t="shared" si="102"/>
        <v>8248.957915806368</v>
      </c>
      <c r="J274" s="49">
        <f t="shared" si="102"/>
        <v>547.3210070335177</v>
      </c>
      <c r="K274" s="49">
        <f t="shared" si="102"/>
        <v>10574.890113842357</v>
      </c>
      <c r="L274" s="49">
        <f t="shared" si="93"/>
        <v>42.58337623204224</v>
      </c>
    </row>
    <row r="275" spans="1:12" ht="15" customHeight="1">
      <c r="A275" s="46">
        <v>9</v>
      </c>
      <c r="B275" s="47">
        <v>90</v>
      </c>
      <c r="C275" s="48"/>
      <c r="D275" s="48" t="s">
        <v>97</v>
      </c>
      <c r="E275" s="48" t="s">
        <v>333</v>
      </c>
      <c r="F275" s="49">
        <v>3601.8827617926113</v>
      </c>
      <c r="G275" s="49">
        <v>3288.9922639628044</v>
      </c>
      <c r="H275" s="49">
        <v>57.61733327113268</v>
      </c>
      <c r="I275" s="49">
        <f>G275+H275</f>
        <v>3346.609597233937</v>
      </c>
      <c r="J275" s="49">
        <v>71.45307107020547</v>
      </c>
      <c r="K275" s="49">
        <v>1378.0443612811175</v>
      </c>
      <c r="L275" s="49">
        <f t="shared" si="93"/>
        <v>92.91278530032922</v>
      </c>
    </row>
    <row r="276" spans="1:12" ht="15" customHeight="1">
      <c r="A276" s="46">
        <v>9</v>
      </c>
      <c r="B276" s="47"/>
      <c r="C276" s="48"/>
      <c r="D276" s="48"/>
      <c r="E276" s="48" t="s">
        <v>332</v>
      </c>
      <c r="F276" s="49">
        <v>10600.250873379358</v>
      </c>
      <c r="G276" s="49">
        <v>6140.185997595088</v>
      </c>
      <c r="H276" s="49">
        <v>176.48876245664582</v>
      </c>
      <c r="I276" s="49">
        <f>G276+H276</f>
        <v>6316.674760051734</v>
      </c>
      <c r="J276" s="49">
        <v>357.3858210754658</v>
      </c>
      <c r="K276" s="49">
        <v>2732.107216578163</v>
      </c>
      <c r="L276" s="49">
        <f t="shared" si="93"/>
        <v>59.58986099012936</v>
      </c>
    </row>
    <row r="277" spans="1:12" ht="15" customHeight="1">
      <c r="A277" s="46"/>
      <c r="B277" s="47"/>
      <c r="C277" s="48"/>
      <c r="D277" s="48"/>
      <c r="E277" s="48" t="s">
        <v>342</v>
      </c>
      <c r="F277" s="49">
        <f aca="true" t="shared" si="103" ref="F277:K277">SUM(F275:F276)</f>
        <v>14202.13363517197</v>
      </c>
      <c r="G277" s="49">
        <f t="shared" si="103"/>
        <v>9429.178261557892</v>
      </c>
      <c r="H277" s="49">
        <f t="shared" si="103"/>
        <v>234.1060957277785</v>
      </c>
      <c r="I277" s="49">
        <f t="shared" si="103"/>
        <v>9663.284357285671</v>
      </c>
      <c r="J277" s="49">
        <f t="shared" si="103"/>
        <v>428.83889214567125</v>
      </c>
      <c r="K277" s="49">
        <f t="shared" si="103"/>
        <v>4110.15157785928</v>
      </c>
      <c r="L277" s="49">
        <f t="shared" si="93"/>
        <v>68.04107471115668</v>
      </c>
    </row>
    <row r="278" spans="1:12" ht="15" customHeight="1">
      <c r="A278" s="46">
        <v>9</v>
      </c>
      <c r="B278" s="47">
        <v>91</v>
      </c>
      <c r="C278" s="48"/>
      <c r="D278" s="48" t="s">
        <v>20</v>
      </c>
      <c r="E278" s="48" t="s">
        <v>333</v>
      </c>
      <c r="F278" s="49">
        <v>648.5070383321275</v>
      </c>
      <c r="G278" s="49">
        <v>210.0978</v>
      </c>
      <c r="H278" s="49">
        <v>12.519499999999999</v>
      </c>
      <c r="I278" s="49">
        <f>G278+H278</f>
        <v>222.6173</v>
      </c>
      <c r="J278" s="49">
        <v>35.874195935456555</v>
      </c>
      <c r="K278" s="49">
        <v>226.0275038066889</v>
      </c>
      <c r="L278" s="49">
        <f t="shared" si="93"/>
        <v>34.32766135777672</v>
      </c>
    </row>
    <row r="279" spans="1:12" ht="15" customHeight="1">
      <c r="A279" s="46">
        <v>9</v>
      </c>
      <c r="B279" s="47"/>
      <c r="C279" s="48"/>
      <c r="D279" s="48"/>
      <c r="E279" s="48" t="s">
        <v>332</v>
      </c>
      <c r="F279" s="49">
        <v>16052.313444611947</v>
      </c>
      <c r="G279" s="49">
        <v>8451.917266406046</v>
      </c>
      <c r="H279" s="49">
        <v>204.58243970709816</v>
      </c>
      <c r="I279" s="49">
        <f>G279+H279</f>
        <v>8656.499706113143</v>
      </c>
      <c r="J279" s="49">
        <v>398.32968347873975</v>
      </c>
      <c r="K279" s="49">
        <v>7161.47209361005</v>
      </c>
      <c r="L279" s="49">
        <f t="shared" si="93"/>
        <v>53.926804606589265</v>
      </c>
    </row>
    <row r="280" spans="1:12" ht="15" customHeight="1">
      <c r="A280" s="46"/>
      <c r="B280" s="47"/>
      <c r="C280" s="48"/>
      <c r="D280" s="48"/>
      <c r="E280" s="48" t="s">
        <v>342</v>
      </c>
      <c r="F280" s="49">
        <f aca="true" t="shared" si="104" ref="F280:K280">SUM(F278:F279)</f>
        <v>16700.820482944077</v>
      </c>
      <c r="G280" s="49">
        <f t="shared" si="104"/>
        <v>8662.015066406046</v>
      </c>
      <c r="H280" s="49">
        <f t="shared" si="104"/>
        <v>217.10193970709815</v>
      </c>
      <c r="I280" s="49">
        <f t="shared" si="104"/>
        <v>8879.117006113143</v>
      </c>
      <c r="J280" s="49">
        <f t="shared" si="104"/>
        <v>434.2038794141963</v>
      </c>
      <c r="K280" s="49">
        <f t="shared" si="104"/>
        <v>7387.49959741674</v>
      </c>
      <c r="L280" s="49">
        <f t="shared" si="93"/>
        <v>53.16575323458541</v>
      </c>
    </row>
    <row r="281" spans="1:12" ht="15" customHeight="1">
      <c r="A281" s="46">
        <v>9</v>
      </c>
      <c r="B281" s="47">
        <v>92</v>
      </c>
      <c r="C281" s="48"/>
      <c r="D281" s="48" t="s">
        <v>98</v>
      </c>
      <c r="E281" s="48" t="s">
        <v>332</v>
      </c>
      <c r="F281" s="49">
        <v>7356.560993325206</v>
      </c>
      <c r="G281" s="49">
        <v>2595.7439999999997</v>
      </c>
      <c r="H281" s="49">
        <v>124.173</v>
      </c>
      <c r="I281" s="49">
        <f>G281+H281</f>
        <v>2719.9169999999995</v>
      </c>
      <c r="J281" s="49">
        <v>248.346</v>
      </c>
      <c r="K281" s="49">
        <v>4388.297993325203</v>
      </c>
      <c r="L281" s="49">
        <f t="shared" si="93"/>
        <v>36.97266973614232</v>
      </c>
    </row>
    <row r="282" spans="1:12" ht="15" customHeight="1">
      <c r="A282" s="46">
        <v>9</v>
      </c>
      <c r="B282" s="47">
        <v>93</v>
      </c>
      <c r="C282" s="48"/>
      <c r="D282" s="48" t="s">
        <v>99</v>
      </c>
      <c r="E282" s="48" t="s">
        <v>332</v>
      </c>
      <c r="F282" s="49">
        <v>15526.56793685078</v>
      </c>
      <c r="G282" s="49">
        <v>11871.767870973676</v>
      </c>
      <c r="H282" s="49">
        <v>343.44873337093543</v>
      </c>
      <c r="I282" s="49">
        <f>G282+H282</f>
        <v>12215.21660434461</v>
      </c>
      <c r="J282" s="49">
        <v>620.7758581252688</v>
      </c>
      <c r="K282" s="49">
        <v>2789.498606735427</v>
      </c>
      <c r="L282" s="49">
        <f t="shared" si="93"/>
        <v>78.67299878521766</v>
      </c>
    </row>
    <row r="283" spans="1:12" s="52" customFormat="1" ht="15" customHeight="1">
      <c r="A283" s="50"/>
      <c r="B283" s="67" t="s">
        <v>333</v>
      </c>
      <c r="C283" s="68"/>
      <c r="D283" s="68"/>
      <c r="E283" s="69"/>
      <c r="F283" s="51">
        <f aca="true" t="shared" si="105" ref="F283:K283">F248+F251+F254+F257+F260+F263+F266+F269+F272+F275+F278</f>
        <v>62579.38551664913</v>
      </c>
      <c r="G283" s="51">
        <f t="shared" si="105"/>
        <v>52958.106880000014</v>
      </c>
      <c r="H283" s="51">
        <f t="shared" si="105"/>
        <v>973.4036</v>
      </c>
      <c r="I283" s="51">
        <f t="shared" si="105"/>
        <v>53931.51048</v>
      </c>
      <c r="J283" s="51">
        <f t="shared" si="105"/>
        <v>1677.886453825561</v>
      </c>
      <c r="K283" s="51">
        <f t="shared" si="105"/>
        <v>8837.247294578989</v>
      </c>
      <c r="L283" s="51">
        <f t="shared" si="93"/>
        <v>86.18095245702216</v>
      </c>
    </row>
    <row r="284" spans="1:12" s="52" customFormat="1" ht="15" customHeight="1">
      <c r="A284" s="50"/>
      <c r="B284" s="67" t="s">
        <v>332</v>
      </c>
      <c r="C284" s="68"/>
      <c r="D284" s="68"/>
      <c r="E284" s="69"/>
      <c r="F284" s="51">
        <f aca="true" t="shared" si="106" ref="F284:K284">F249+F252+F255+F258+F261+F264+F267+F270+F273+F276+F279+F281+F282</f>
        <v>124997.71424929872</v>
      </c>
      <c r="G284" s="51">
        <f t="shared" si="106"/>
        <v>81184.74397000001</v>
      </c>
      <c r="H284" s="51">
        <f t="shared" si="106"/>
        <v>3304.18406</v>
      </c>
      <c r="I284" s="51">
        <f t="shared" si="106"/>
        <v>84488.92803</v>
      </c>
      <c r="J284" s="51">
        <f t="shared" si="106"/>
        <v>5121.493783692858</v>
      </c>
      <c r="K284" s="51">
        <f t="shared" si="106"/>
        <v>42407.71936576117</v>
      </c>
      <c r="L284" s="51">
        <f t="shared" si="93"/>
        <v>67.59237841861096</v>
      </c>
    </row>
    <row r="285" spans="1:12" s="52" customFormat="1" ht="15" customHeight="1">
      <c r="A285" s="50"/>
      <c r="B285" s="67" t="s">
        <v>342</v>
      </c>
      <c r="C285" s="68"/>
      <c r="D285" s="68"/>
      <c r="E285" s="69"/>
      <c r="F285" s="51">
        <f aca="true" t="shared" si="107" ref="F285:K285">F283+F284</f>
        <v>187577.09976594785</v>
      </c>
      <c r="G285" s="51">
        <f t="shared" si="107"/>
        <v>134142.85085000002</v>
      </c>
      <c r="H285" s="51">
        <f t="shared" si="107"/>
        <v>4277.58766</v>
      </c>
      <c r="I285" s="51">
        <f t="shared" si="107"/>
        <v>138420.43851</v>
      </c>
      <c r="J285" s="51">
        <f t="shared" si="107"/>
        <v>6799.38023751842</v>
      </c>
      <c r="K285" s="51">
        <f t="shared" si="107"/>
        <v>51244.96666034016</v>
      </c>
      <c r="L285" s="51">
        <f t="shared" si="93"/>
        <v>73.7938899165816</v>
      </c>
    </row>
    <row r="286" spans="1:12" s="52" customFormat="1" ht="15" customHeight="1">
      <c r="A286" s="50"/>
      <c r="B286" s="70"/>
      <c r="C286" s="71"/>
      <c r="D286" s="71"/>
      <c r="E286" s="71"/>
      <c r="F286" s="71"/>
      <c r="G286" s="71"/>
      <c r="H286" s="71"/>
      <c r="I286" s="71"/>
      <c r="J286" s="71"/>
      <c r="K286" s="71"/>
      <c r="L286" s="72"/>
    </row>
    <row r="287" spans="1:12" ht="15" customHeight="1">
      <c r="A287" s="46">
        <v>10</v>
      </c>
      <c r="B287" s="47">
        <v>94</v>
      </c>
      <c r="C287" s="48" t="s">
        <v>100</v>
      </c>
      <c r="D287" s="48" t="s">
        <v>101</v>
      </c>
      <c r="E287" s="48" t="s">
        <v>333</v>
      </c>
      <c r="F287" s="49">
        <v>457.2051767279921</v>
      </c>
      <c r="G287" s="49">
        <v>53.530404</v>
      </c>
      <c r="H287" s="49">
        <v>16.02726</v>
      </c>
      <c r="I287" s="49">
        <f>G287+H287</f>
        <v>69.55766399999999</v>
      </c>
      <c r="J287" s="49">
        <v>17.219469943139064</v>
      </c>
      <c r="K287" s="49">
        <v>292.4735056450561</v>
      </c>
      <c r="L287" s="49">
        <f aca="true" t="shared" si="108" ref="L287:L328">I287/F287*100</f>
        <v>15.213665010924046</v>
      </c>
    </row>
    <row r="288" spans="1:12" ht="15" customHeight="1">
      <c r="A288" s="46">
        <v>10</v>
      </c>
      <c r="B288" s="47"/>
      <c r="C288" s="48"/>
      <c r="D288" s="48"/>
      <c r="E288" s="48" t="s">
        <v>332</v>
      </c>
      <c r="F288" s="49">
        <v>8136.559311031033</v>
      </c>
      <c r="G288" s="49">
        <v>1251.5812666791674</v>
      </c>
      <c r="H288" s="49">
        <v>123.1525366357006</v>
      </c>
      <c r="I288" s="49">
        <f>G288+H288</f>
        <v>1374.733803314868</v>
      </c>
      <c r="J288" s="49">
        <v>258.41668814774005</v>
      </c>
      <c r="K288" s="49">
        <v>6572.371649230703</v>
      </c>
      <c r="L288" s="49">
        <f t="shared" si="108"/>
        <v>16.895763316701824</v>
      </c>
    </row>
    <row r="289" spans="1:12" ht="15" customHeight="1">
      <c r="A289" s="46"/>
      <c r="B289" s="47"/>
      <c r="C289" s="48"/>
      <c r="D289" s="48"/>
      <c r="E289" s="48" t="s">
        <v>342</v>
      </c>
      <c r="F289" s="49">
        <f aca="true" t="shared" si="109" ref="F289:K289">SUM(F287:F288)</f>
        <v>8593.764487759025</v>
      </c>
      <c r="G289" s="49">
        <f t="shared" si="109"/>
        <v>1305.1116706791674</v>
      </c>
      <c r="H289" s="49">
        <f t="shared" si="109"/>
        <v>139.1797966357006</v>
      </c>
      <c r="I289" s="49">
        <f t="shared" si="109"/>
        <v>1444.291467314868</v>
      </c>
      <c r="J289" s="49">
        <f t="shared" si="109"/>
        <v>275.6361580908791</v>
      </c>
      <c r="K289" s="49">
        <f t="shared" si="109"/>
        <v>6864.845154875759</v>
      </c>
      <c r="L289" s="49">
        <f t="shared" si="108"/>
        <v>16.806272377746907</v>
      </c>
    </row>
    <row r="290" spans="1:12" ht="15" customHeight="1">
      <c r="A290" s="46">
        <v>10</v>
      </c>
      <c r="B290" s="47">
        <v>95</v>
      </c>
      <c r="C290" s="48"/>
      <c r="D290" s="48" t="s">
        <v>102</v>
      </c>
      <c r="E290" s="48" t="s">
        <v>333</v>
      </c>
      <c r="F290" s="49">
        <v>600.1030840612932</v>
      </c>
      <c r="G290" s="49">
        <v>87.13751318648112</v>
      </c>
      <c r="H290" s="49">
        <v>14.754174258449304</v>
      </c>
      <c r="I290" s="49">
        <f>G290+H290</f>
        <v>101.89168744493043</v>
      </c>
      <c r="J290" s="49">
        <v>22.327058587227956</v>
      </c>
      <c r="K290" s="49">
        <v>344.9767984273087</v>
      </c>
      <c r="L290" s="49">
        <f t="shared" si="108"/>
        <v>16.979030795069775</v>
      </c>
    </row>
    <row r="291" spans="1:12" ht="15" customHeight="1">
      <c r="A291" s="46">
        <v>10</v>
      </c>
      <c r="B291" s="47"/>
      <c r="C291" s="48"/>
      <c r="D291" s="48"/>
      <c r="E291" s="48" t="s">
        <v>332</v>
      </c>
      <c r="F291" s="49">
        <v>6638.693476574939</v>
      </c>
      <c r="G291" s="49">
        <v>433.25584117846614</v>
      </c>
      <c r="H291" s="49">
        <v>93.40439489483613</v>
      </c>
      <c r="I291" s="49">
        <f>G291+H291</f>
        <v>526.6602360733023</v>
      </c>
      <c r="J291" s="49">
        <v>193.991189070408</v>
      </c>
      <c r="K291" s="49">
        <v>6048.953253672185</v>
      </c>
      <c r="L291" s="49">
        <f t="shared" si="108"/>
        <v>7.9331910402499695</v>
      </c>
    </row>
    <row r="292" spans="1:12" ht="15" customHeight="1">
      <c r="A292" s="46"/>
      <c r="B292" s="47"/>
      <c r="C292" s="48"/>
      <c r="D292" s="48"/>
      <c r="E292" s="48" t="s">
        <v>342</v>
      </c>
      <c r="F292" s="49">
        <f aca="true" t="shared" si="110" ref="F292:K292">SUM(F290:F291)</f>
        <v>7238.796560636232</v>
      </c>
      <c r="G292" s="49">
        <f t="shared" si="110"/>
        <v>520.3933543649473</v>
      </c>
      <c r="H292" s="49">
        <f t="shared" si="110"/>
        <v>108.15856915328544</v>
      </c>
      <c r="I292" s="49">
        <f t="shared" si="110"/>
        <v>628.5519235182327</v>
      </c>
      <c r="J292" s="49">
        <f t="shared" si="110"/>
        <v>216.31824765763596</v>
      </c>
      <c r="K292" s="49">
        <f t="shared" si="110"/>
        <v>6393.930052099494</v>
      </c>
      <c r="L292" s="49">
        <f t="shared" si="108"/>
        <v>8.683099714892222</v>
      </c>
    </row>
    <row r="293" spans="1:12" ht="15" customHeight="1">
      <c r="A293" s="46">
        <v>10</v>
      </c>
      <c r="B293" s="47">
        <v>96</v>
      </c>
      <c r="C293" s="48"/>
      <c r="D293" s="48" t="s">
        <v>103</v>
      </c>
      <c r="E293" s="48" t="s">
        <v>333</v>
      </c>
      <c r="F293" s="49">
        <v>51.02810766211663</v>
      </c>
      <c r="G293" s="49">
        <v>4.850033796648044</v>
      </c>
      <c r="H293" s="49">
        <v>0.6330445810055865</v>
      </c>
      <c r="I293" s="49">
        <f>G293+H293</f>
        <v>5.483078377653631</v>
      </c>
      <c r="J293" s="49">
        <v>0.6527823401162792</v>
      </c>
      <c r="K293" s="49">
        <v>6.164492281755231</v>
      </c>
      <c r="L293" s="49">
        <f t="shared" si="108"/>
        <v>10.745212058342267</v>
      </c>
    </row>
    <row r="294" spans="1:12" ht="15" customHeight="1">
      <c r="A294" s="46">
        <v>10</v>
      </c>
      <c r="B294" s="47"/>
      <c r="C294" s="48"/>
      <c r="D294" s="48"/>
      <c r="E294" s="48" t="s">
        <v>332</v>
      </c>
      <c r="F294" s="49">
        <v>5519.83502374287</v>
      </c>
      <c r="G294" s="49">
        <v>207.94016238530986</v>
      </c>
      <c r="H294" s="49">
        <v>46.11064958831003</v>
      </c>
      <c r="I294" s="49">
        <f>G294+H294</f>
        <v>254.0508119736199</v>
      </c>
      <c r="J294" s="49">
        <v>92.61329028753852</v>
      </c>
      <c r="K294" s="49">
        <v>5197.923516808571</v>
      </c>
      <c r="L294" s="49">
        <f t="shared" si="108"/>
        <v>4.6025073372818674</v>
      </c>
    </row>
    <row r="295" spans="1:12" ht="15" customHeight="1">
      <c r="A295" s="46"/>
      <c r="B295" s="47"/>
      <c r="C295" s="48"/>
      <c r="D295" s="48"/>
      <c r="E295" s="48" t="s">
        <v>342</v>
      </c>
      <c r="F295" s="49">
        <f aca="true" t="shared" si="111" ref="F295:K295">SUM(F293:F294)</f>
        <v>5570.863131404987</v>
      </c>
      <c r="G295" s="49">
        <f t="shared" si="111"/>
        <v>212.7901961819579</v>
      </c>
      <c r="H295" s="49">
        <f t="shared" si="111"/>
        <v>46.74369416931562</v>
      </c>
      <c r="I295" s="49">
        <f t="shared" si="111"/>
        <v>259.5338903512735</v>
      </c>
      <c r="J295" s="49">
        <f t="shared" si="111"/>
        <v>93.2660726276548</v>
      </c>
      <c r="K295" s="49">
        <f t="shared" si="111"/>
        <v>5204.088009090326</v>
      </c>
      <c r="L295" s="49">
        <f t="shared" si="108"/>
        <v>4.65877341139807</v>
      </c>
    </row>
    <row r="296" spans="1:12" ht="15" customHeight="1">
      <c r="A296" s="46">
        <v>10</v>
      </c>
      <c r="B296" s="47">
        <v>97</v>
      </c>
      <c r="C296" s="48"/>
      <c r="D296" s="48" t="s">
        <v>104</v>
      </c>
      <c r="E296" s="48" t="s">
        <v>333</v>
      </c>
      <c r="F296" s="49">
        <v>408.9689545059726</v>
      </c>
      <c r="G296" s="49">
        <v>12.951903804347825</v>
      </c>
      <c r="H296" s="49">
        <v>5.4458170031055895</v>
      </c>
      <c r="I296" s="49">
        <f>G296+H296</f>
        <v>18.397720807453414</v>
      </c>
      <c r="J296" s="49">
        <v>6.895000395049667</v>
      </c>
      <c r="K296" s="49">
        <v>112.84048060236599</v>
      </c>
      <c r="L296" s="49">
        <f t="shared" si="108"/>
        <v>4.498561713486918</v>
      </c>
    </row>
    <row r="297" spans="1:12" ht="15" customHeight="1">
      <c r="A297" s="46">
        <v>10</v>
      </c>
      <c r="B297" s="47"/>
      <c r="C297" s="48"/>
      <c r="D297" s="48"/>
      <c r="E297" s="48" t="s">
        <v>332</v>
      </c>
      <c r="F297" s="49">
        <v>3614.8752820569425</v>
      </c>
      <c r="G297" s="49">
        <v>1164.695205700401</v>
      </c>
      <c r="H297" s="49">
        <v>108.54008462481674</v>
      </c>
      <c r="I297" s="49">
        <f>G297+H297</f>
        <v>1273.2352903252176</v>
      </c>
      <c r="J297" s="49">
        <v>221.07668148764466</v>
      </c>
      <c r="K297" s="49">
        <v>2391.3872537396583</v>
      </c>
      <c r="L297" s="49">
        <f t="shared" si="108"/>
        <v>35.22210839873621</v>
      </c>
    </row>
    <row r="298" spans="1:12" ht="15" customHeight="1">
      <c r="A298" s="46"/>
      <c r="B298" s="47"/>
      <c r="C298" s="48"/>
      <c r="D298" s="48"/>
      <c r="E298" s="48" t="s">
        <v>342</v>
      </c>
      <c r="F298" s="49">
        <f aca="true" t="shared" si="112" ref="F298:K298">SUM(F296:F297)</f>
        <v>4023.8442365629153</v>
      </c>
      <c r="G298" s="49">
        <f t="shared" si="112"/>
        <v>1177.6471095047489</v>
      </c>
      <c r="H298" s="49">
        <f t="shared" si="112"/>
        <v>113.98590162792233</v>
      </c>
      <c r="I298" s="49">
        <f t="shared" si="112"/>
        <v>1291.633011132671</v>
      </c>
      <c r="J298" s="49">
        <f t="shared" si="112"/>
        <v>227.97168188269433</v>
      </c>
      <c r="K298" s="49">
        <f t="shared" si="112"/>
        <v>2504.227734342024</v>
      </c>
      <c r="L298" s="49">
        <f t="shared" si="108"/>
        <v>32.0994783892519</v>
      </c>
    </row>
    <row r="299" spans="1:12" ht="15" customHeight="1">
      <c r="A299" s="46">
        <v>10</v>
      </c>
      <c r="B299" s="47">
        <v>98</v>
      </c>
      <c r="C299" s="48"/>
      <c r="D299" s="48" t="s">
        <v>105</v>
      </c>
      <c r="E299" s="48" t="s">
        <v>333</v>
      </c>
      <c r="F299" s="49">
        <v>2387.5807762187233</v>
      </c>
      <c r="G299" s="49">
        <v>1749.2153352168707</v>
      </c>
      <c r="H299" s="49">
        <v>39.38906116054511</v>
      </c>
      <c r="I299" s="49">
        <f>G299+H299</f>
        <v>1788.604396377416</v>
      </c>
      <c r="J299" s="49">
        <v>34.61912758654224</v>
      </c>
      <c r="K299" s="49">
        <v>177.1159507862063</v>
      </c>
      <c r="L299" s="49">
        <f t="shared" si="108"/>
        <v>74.91283286381947</v>
      </c>
    </row>
    <row r="300" spans="1:12" ht="15" customHeight="1">
      <c r="A300" s="46">
        <v>10</v>
      </c>
      <c r="B300" s="47"/>
      <c r="C300" s="48"/>
      <c r="D300" s="48"/>
      <c r="E300" s="48" t="s">
        <v>332</v>
      </c>
      <c r="F300" s="49">
        <v>10598.569344823492</v>
      </c>
      <c r="G300" s="49">
        <v>5588.925898881511</v>
      </c>
      <c r="H300" s="49">
        <v>203.24375852270657</v>
      </c>
      <c r="I300" s="49">
        <f>G300+H300</f>
        <v>5792.169657404217</v>
      </c>
      <c r="J300" s="49">
        <v>420.60230231401977</v>
      </c>
      <c r="K300" s="49">
        <v>4795.679770065656</v>
      </c>
      <c r="L300" s="49">
        <f t="shared" si="108"/>
        <v>54.65048601331465</v>
      </c>
    </row>
    <row r="301" spans="1:12" ht="15" customHeight="1">
      <c r="A301" s="46"/>
      <c r="B301" s="47"/>
      <c r="C301" s="48"/>
      <c r="D301" s="48"/>
      <c r="E301" s="48" t="s">
        <v>342</v>
      </c>
      <c r="F301" s="49">
        <f aca="true" t="shared" si="113" ref="F301:K301">SUM(F299:F300)</f>
        <v>12986.150121042216</v>
      </c>
      <c r="G301" s="49">
        <f t="shared" si="113"/>
        <v>7338.141234098382</v>
      </c>
      <c r="H301" s="49">
        <f t="shared" si="113"/>
        <v>242.63281968325168</v>
      </c>
      <c r="I301" s="49">
        <f t="shared" si="113"/>
        <v>7580.7740537816335</v>
      </c>
      <c r="J301" s="49">
        <f t="shared" si="113"/>
        <v>455.221429900562</v>
      </c>
      <c r="K301" s="49">
        <f t="shared" si="113"/>
        <v>4972.795720851863</v>
      </c>
      <c r="L301" s="49">
        <f t="shared" si="108"/>
        <v>58.37583874452571</v>
      </c>
    </row>
    <row r="302" spans="1:12" ht="15" customHeight="1">
      <c r="A302" s="46">
        <v>10</v>
      </c>
      <c r="B302" s="47">
        <v>99</v>
      </c>
      <c r="C302" s="48"/>
      <c r="D302" s="48" t="s">
        <v>106</v>
      </c>
      <c r="E302" s="48" t="s">
        <v>333</v>
      </c>
      <c r="F302" s="49">
        <v>7236.935860333208</v>
      </c>
      <c r="G302" s="49">
        <v>5094.881724470989</v>
      </c>
      <c r="H302" s="49">
        <v>104.83957976216301</v>
      </c>
      <c r="I302" s="49">
        <f>G302+H302</f>
        <v>5199.721304233152</v>
      </c>
      <c r="J302" s="49">
        <v>38.91894741907117</v>
      </c>
      <c r="K302" s="49">
        <v>380.77402478466155</v>
      </c>
      <c r="L302" s="49">
        <f t="shared" si="108"/>
        <v>71.84976355440219</v>
      </c>
    </row>
    <row r="303" spans="1:12" ht="15" customHeight="1">
      <c r="A303" s="46">
        <v>10</v>
      </c>
      <c r="B303" s="47"/>
      <c r="C303" s="48"/>
      <c r="D303" s="48"/>
      <c r="E303" s="48" t="s">
        <v>332</v>
      </c>
      <c r="F303" s="49">
        <v>8723.139234018729</v>
      </c>
      <c r="G303" s="49">
        <v>10056.019837743504</v>
      </c>
      <c r="H303" s="49">
        <v>131.6334953377617</v>
      </c>
      <c r="I303" s="49">
        <f>G303+H303</f>
        <v>10187.653333081265</v>
      </c>
      <c r="J303" s="49">
        <v>164.431968855958</v>
      </c>
      <c r="K303" s="49">
        <v>919.1408633944735</v>
      </c>
      <c r="L303" s="49">
        <f t="shared" si="108"/>
        <v>116.78884240837503</v>
      </c>
    </row>
    <row r="304" spans="1:12" ht="15" customHeight="1">
      <c r="A304" s="46"/>
      <c r="B304" s="47"/>
      <c r="C304" s="48"/>
      <c r="D304" s="48"/>
      <c r="E304" s="48" t="s">
        <v>342</v>
      </c>
      <c r="F304" s="49">
        <f aca="true" t="shared" si="114" ref="F304:K304">SUM(F302:F303)</f>
        <v>15960.075094351938</v>
      </c>
      <c r="G304" s="49">
        <f t="shared" si="114"/>
        <v>15150.901562214494</v>
      </c>
      <c r="H304" s="49">
        <f t="shared" si="114"/>
        <v>236.4730750999247</v>
      </c>
      <c r="I304" s="49">
        <f t="shared" si="114"/>
        <v>15387.374637314417</v>
      </c>
      <c r="J304" s="49">
        <f t="shared" si="114"/>
        <v>203.35091627502916</v>
      </c>
      <c r="K304" s="49">
        <f t="shared" si="114"/>
        <v>1299.914888179135</v>
      </c>
      <c r="L304" s="49">
        <f t="shared" si="108"/>
        <v>96.41166815536982</v>
      </c>
    </row>
    <row r="305" spans="1:12" ht="15" customHeight="1">
      <c r="A305" s="46">
        <v>10</v>
      </c>
      <c r="B305" s="47">
        <v>100</v>
      </c>
      <c r="C305" s="48"/>
      <c r="D305" s="48" t="s">
        <v>107</v>
      </c>
      <c r="E305" s="48" t="s">
        <v>333</v>
      </c>
      <c r="F305" s="49">
        <v>14374.317023186652</v>
      </c>
      <c r="G305" s="49">
        <v>7814.634639944772</v>
      </c>
      <c r="H305" s="49">
        <v>245.60637313674152</v>
      </c>
      <c r="I305" s="49">
        <f>G305+H305</f>
        <v>8060.241013081513</v>
      </c>
      <c r="J305" s="49">
        <v>212.6629226042839</v>
      </c>
      <c r="K305" s="49">
        <v>4184.772635185634</v>
      </c>
      <c r="L305" s="49">
        <f t="shared" si="108"/>
        <v>56.073905981618836</v>
      </c>
    </row>
    <row r="306" spans="1:12" ht="15" customHeight="1">
      <c r="A306" s="46">
        <v>10</v>
      </c>
      <c r="B306" s="47"/>
      <c r="C306" s="48"/>
      <c r="D306" s="48"/>
      <c r="E306" s="48" t="s">
        <v>332</v>
      </c>
      <c r="F306" s="49">
        <v>4234.488698413736</v>
      </c>
      <c r="G306" s="49">
        <v>5204.0869856158</v>
      </c>
      <c r="H306" s="49">
        <v>43.35369575786824</v>
      </c>
      <c r="I306" s="49">
        <f>G306+H306</f>
        <v>5247.440681373668</v>
      </c>
      <c r="J306" s="49">
        <v>64.82191976884216</v>
      </c>
      <c r="K306" s="49">
        <v>2052.510079439793</v>
      </c>
      <c r="L306" s="49">
        <f t="shared" si="108"/>
        <v>123.9214709284592</v>
      </c>
    </row>
    <row r="307" spans="1:12" ht="15" customHeight="1">
      <c r="A307" s="46"/>
      <c r="B307" s="47"/>
      <c r="C307" s="48"/>
      <c r="D307" s="48"/>
      <c r="E307" s="48" t="s">
        <v>342</v>
      </c>
      <c r="F307" s="49">
        <f aca="true" t="shared" si="115" ref="F307:K307">SUM(F305:F306)</f>
        <v>18608.805721600387</v>
      </c>
      <c r="G307" s="49">
        <f t="shared" si="115"/>
        <v>13018.72162556057</v>
      </c>
      <c r="H307" s="49">
        <f t="shared" si="115"/>
        <v>288.9600688946098</v>
      </c>
      <c r="I307" s="49">
        <f t="shared" si="115"/>
        <v>13307.681694455181</v>
      </c>
      <c r="J307" s="49">
        <f t="shared" si="115"/>
        <v>277.48484237312607</v>
      </c>
      <c r="K307" s="49">
        <f t="shared" si="115"/>
        <v>6237.282714625427</v>
      </c>
      <c r="L307" s="49">
        <f t="shared" si="108"/>
        <v>71.51281975612295</v>
      </c>
    </row>
    <row r="308" spans="1:12" ht="15" customHeight="1">
      <c r="A308" s="46">
        <v>10</v>
      </c>
      <c r="B308" s="47">
        <v>101</v>
      </c>
      <c r="C308" s="48"/>
      <c r="D308" s="48" t="s">
        <v>108</v>
      </c>
      <c r="E308" s="48" t="s">
        <v>333</v>
      </c>
      <c r="F308" s="49">
        <v>1624.3769136233059</v>
      </c>
      <c r="G308" s="49">
        <v>171.48480000041695</v>
      </c>
      <c r="H308" s="49">
        <v>15.272740714744224</v>
      </c>
      <c r="I308" s="49">
        <f>G308+H308</f>
        <v>186.75754071516118</v>
      </c>
      <c r="J308" s="49">
        <v>7.06252146733555</v>
      </c>
      <c r="K308" s="49">
        <v>93.76906922149573</v>
      </c>
      <c r="L308" s="49">
        <f t="shared" si="108"/>
        <v>11.497180189453886</v>
      </c>
    </row>
    <row r="309" spans="1:12" ht="15" customHeight="1">
      <c r="A309" s="46">
        <v>10</v>
      </c>
      <c r="B309" s="47"/>
      <c r="C309" s="48"/>
      <c r="D309" s="48"/>
      <c r="E309" s="48" t="s">
        <v>332</v>
      </c>
      <c r="F309" s="49">
        <v>8566.946603416167</v>
      </c>
      <c r="G309" s="49">
        <v>8525.455474206794</v>
      </c>
      <c r="H309" s="49">
        <v>175.11238927855732</v>
      </c>
      <c r="I309" s="49">
        <f>G309+H309</f>
        <v>8700.567863485352</v>
      </c>
      <c r="J309" s="49">
        <v>267.6496942679438</v>
      </c>
      <c r="K309" s="49">
        <v>1415.3867390994023</v>
      </c>
      <c r="L309" s="49">
        <f t="shared" si="108"/>
        <v>101.55973027794876</v>
      </c>
    </row>
    <row r="310" spans="1:12" ht="15" customHeight="1">
      <c r="A310" s="46"/>
      <c r="B310" s="47"/>
      <c r="C310" s="48"/>
      <c r="D310" s="48"/>
      <c r="E310" s="48" t="s">
        <v>342</v>
      </c>
      <c r="F310" s="49">
        <f aca="true" t="shared" si="116" ref="F310:K310">SUM(F308:F309)</f>
        <v>10191.323517039473</v>
      </c>
      <c r="G310" s="49">
        <f t="shared" si="116"/>
        <v>8696.94027420721</v>
      </c>
      <c r="H310" s="49">
        <f t="shared" si="116"/>
        <v>190.38512999330155</v>
      </c>
      <c r="I310" s="49">
        <f t="shared" si="116"/>
        <v>8887.325404200514</v>
      </c>
      <c r="J310" s="49">
        <f t="shared" si="116"/>
        <v>274.71221573527936</v>
      </c>
      <c r="K310" s="49">
        <f t="shared" si="116"/>
        <v>1509.1558083208981</v>
      </c>
      <c r="L310" s="49">
        <f t="shared" si="108"/>
        <v>87.20482074130285</v>
      </c>
    </row>
    <row r="311" spans="1:12" ht="15" customHeight="1">
      <c r="A311" s="46">
        <v>10</v>
      </c>
      <c r="B311" s="47">
        <v>102</v>
      </c>
      <c r="C311" s="48"/>
      <c r="D311" s="48" t="s">
        <v>109</v>
      </c>
      <c r="E311" s="48" t="s">
        <v>333</v>
      </c>
      <c r="F311" s="49">
        <v>7245.708628184815</v>
      </c>
      <c r="G311" s="49">
        <v>4388.793185579474</v>
      </c>
      <c r="H311" s="49">
        <v>83.69812438324566</v>
      </c>
      <c r="I311" s="49">
        <f>G311+H311</f>
        <v>4472.49130996272</v>
      </c>
      <c r="J311" s="49">
        <v>139.92567917711835</v>
      </c>
      <c r="K311" s="49">
        <v>1439.8890046109018</v>
      </c>
      <c r="L311" s="49">
        <f t="shared" si="108"/>
        <v>61.72607179600544</v>
      </c>
    </row>
    <row r="312" spans="1:12" ht="15" customHeight="1">
      <c r="A312" s="46">
        <v>10</v>
      </c>
      <c r="B312" s="47"/>
      <c r="C312" s="48"/>
      <c r="D312" s="48"/>
      <c r="E312" s="48" t="s">
        <v>332</v>
      </c>
      <c r="F312" s="49">
        <v>5354.242310318708</v>
      </c>
      <c r="G312" s="49">
        <v>4857.099636313009</v>
      </c>
      <c r="H312" s="49">
        <v>85.27213801865437</v>
      </c>
      <c r="I312" s="49">
        <f>G312+H312</f>
        <v>4942.371774331663</v>
      </c>
      <c r="J312" s="49">
        <v>163.74321064487157</v>
      </c>
      <c r="K312" s="49">
        <v>1446.7057139547842</v>
      </c>
      <c r="L312" s="49">
        <f t="shared" si="108"/>
        <v>92.30758504908738</v>
      </c>
    </row>
    <row r="313" spans="1:12" ht="15" customHeight="1">
      <c r="A313" s="46"/>
      <c r="B313" s="47"/>
      <c r="C313" s="48"/>
      <c r="D313" s="48"/>
      <c r="E313" s="48" t="s">
        <v>342</v>
      </c>
      <c r="F313" s="49">
        <f aca="true" t="shared" si="117" ref="F313:K313">SUM(F311:F312)</f>
        <v>12599.950938503524</v>
      </c>
      <c r="G313" s="49">
        <f t="shared" si="117"/>
        <v>9245.892821892483</v>
      </c>
      <c r="H313" s="49">
        <f t="shared" si="117"/>
        <v>168.97026240190002</v>
      </c>
      <c r="I313" s="49">
        <f t="shared" si="117"/>
        <v>9414.863084294382</v>
      </c>
      <c r="J313" s="49">
        <f t="shared" si="117"/>
        <v>303.6688898219899</v>
      </c>
      <c r="K313" s="49">
        <f t="shared" si="117"/>
        <v>2886.594718565686</v>
      </c>
      <c r="L313" s="49">
        <f t="shared" si="108"/>
        <v>74.72142653765421</v>
      </c>
    </row>
    <row r="314" spans="1:12" ht="15" customHeight="1">
      <c r="A314" s="46">
        <v>10</v>
      </c>
      <c r="B314" s="47">
        <v>103</v>
      </c>
      <c r="C314" s="48"/>
      <c r="D314" s="48" t="s">
        <v>37</v>
      </c>
      <c r="E314" s="48" t="s">
        <v>333</v>
      </c>
      <c r="F314" s="49">
        <v>603.2535571629497</v>
      </c>
      <c r="G314" s="49">
        <v>224.84368259423667</v>
      </c>
      <c r="H314" s="49">
        <v>20.373127792765175</v>
      </c>
      <c r="I314" s="49">
        <f>G314+H314</f>
        <v>245.21681038700183</v>
      </c>
      <c r="J314" s="49">
        <v>21.15098802000778</v>
      </c>
      <c r="K314" s="49">
        <v>85.0485357930624</v>
      </c>
      <c r="L314" s="49">
        <f t="shared" si="108"/>
        <v>40.64904507819824</v>
      </c>
    </row>
    <row r="315" spans="1:12" ht="15" customHeight="1">
      <c r="A315" s="46">
        <v>10</v>
      </c>
      <c r="B315" s="47"/>
      <c r="C315" s="48"/>
      <c r="D315" s="48"/>
      <c r="E315" s="48" t="s">
        <v>332</v>
      </c>
      <c r="F315" s="49">
        <v>11370.279972517139</v>
      </c>
      <c r="G315" s="49">
        <v>7946.507339439537</v>
      </c>
      <c r="H315" s="49">
        <v>320.18956180829366</v>
      </c>
      <c r="I315" s="49">
        <f>G315+H315</f>
        <v>8266.696901247831</v>
      </c>
      <c r="J315" s="49">
        <v>634.1131811504563</v>
      </c>
      <c r="K315" s="49">
        <v>2840.4964292804216</v>
      </c>
      <c r="L315" s="49">
        <f t="shared" si="108"/>
        <v>72.70442699062018</v>
      </c>
    </row>
    <row r="316" spans="1:12" ht="15" customHeight="1">
      <c r="A316" s="46"/>
      <c r="B316" s="47"/>
      <c r="C316" s="48"/>
      <c r="D316" s="48"/>
      <c r="E316" s="48" t="s">
        <v>342</v>
      </c>
      <c r="F316" s="49">
        <f aca="true" t="shared" si="118" ref="F316:K316">SUM(F314:F315)</f>
        <v>11973.53352968009</v>
      </c>
      <c r="G316" s="49">
        <f t="shared" si="118"/>
        <v>8171.351022033773</v>
      </c>
      <c r="H316" s="49">
        <f t="shared" si="118"/>
        <v>340.5626896010588</v>
      </c>
      <c r="I316" s="49">
        <f t="shared" si="118"/>
        <v>8511.913711634834</v>
      </c>
      <c r="J316" s="49">
        <f t="shared" si="118"/>
        <v>655.264169170464</v>
      </c>
      <c r="K316" s="49">
        <f t="shared" si="118"/>
        <v>2925.544965073484</v>
      </c>
      <c r="L316" s="49">
        <f t="shared" si="108"/>
        <v>71.08940473199023</v>
      </c>
    </row>
    <row r="317" spans="1:12" ht="15" customHeight="1">
      <c r="A317" s="46">
        <v>10</v>
      </c>
      <c r="B317" s="47">
        <v>104</v>
      </c>
      <c r="C317" s="48"/>
      <c r="D317" s="48" t="s">
        <v>110</v>
      </c>
      <c r="E317" s="48" t="s">
        <v>333</v>
      </c>
      <c r="F317" s="49">
        <v>3169.431977869827</v>
      </c>
      <c r="G317" s="49">
        <v>1402.2640777802349</v>
      </c>
      <c r="H317" s="49">
        <v>124.27378579840503</v>
      </c>
      <c r="I317" s="49">
        <f>G317+H317</f>
        <v>1526.5378635786399</v>
      </c>
      <c r="J317" s="49">
        <v>49.69075248905621</v>
      </c>
      <c r="K317" s="49">
        <v>270.7277629680789</v>
      </c>
      <c r="L317" s="49">
        <f t="shared" si="108"/>
        <v>48.16439899128629</v>
      </c>
    </row>
    <row r="318" spans="1:12" ht="15" customHeight="1">
      <c r="A318" s="46">
        <v>10</v>
      </c>
      <c r="B318" s="47"/>
      <c r="C318" s="48"/>
      <c r="D318" s="48"/>
      <c r="E318" s="48" t="s">
        <v>332</v>
      </c>
      <c r="F318" s="49">
        <v>10415.747493106624</v>
      </c>
      <c r="G318" s="49">
        <v>11770.345919807178</v>
      </c>
      <c r="H318" s="49">
        <v>249.19683587738646</v>
      </c>
      <c r="I318" s="49">
        <f>G318+H318</f>
        <v>12019.542755684564</v>
      </c>
      <c r="J318" s="49">
        <v>344.2250656887403</v>
      </c>
      <c r="K318" s="49">
        <v>1495.5239091371966</v>
      </c>
      <c r="L318" s="49">
        <f t="shared" si="108"/>
        <v>115.39779323221273</v>
      </c>
    </row>
    <row r="319" spans="1:13" ht="15" customHeight="1">
      <c r="A319" s="46"/>
      <c r="B319" s="47"/>
      <c r="C319" s="48"/>
      <c r="D319" s="48"/>
      <c r="E319" s="48" t="s">
        <v>342</v>
      </c>
      <c r="F319" s="49">
        <f aca="true" t="shared" si="119" ref="F319:K319">SUM(F317:F318)</f>
        <v>13585.17947097645</v>
      </c>
      <c r="G319" s="49">
        <f t="shared" si="119"/>
        <v>13172.609997587413</v>
      </c>
      <c r="H319" s="49">
        <f t="shared" si="119"/>
        <v>373.4706216757915</v>
      </c>
      <c r="I319" s="49">
        <f t="shared" si="119"/>
        <v>13546.080619263204</v>
      </c>
      <c r="J319" s="49">
        <f t="shared" si="119"/>
        <v>393.9158181777965</v>
      </c>
      <c r="K319" s="49">
        <f t="shared" si="119"/>
        <v>1766.2516721052755</v>
      </c>
      <c r="L319" s="49">
        <f t="shared" si="108"/>
        <v>99.71219480908016</v>
      </c>
      <c r="M319" t="s">
        <v>366</v>
      </c>
    </row>
    <row r="320" spans="1:12" ht="15" customHeight="1">
      <c r="A320" s="46">
        <v>10</v>
      </c>
      <c r="B320" s="47">
        <v>105</v>
      </c>
      <c r="C320" s="48"/>
      <c r="D320" s="48" t="s">
        <v>111</v>
      </c>
      <c r="E320" s="48" t="s">
        <v>333</v>
      </c>
      <c r="F320" s="49">
        <v>693.9027073946505</v>
      </c>
      <c r="G320" s="49">
        <v>452.0742050845193</v>
      </c>
      <c r="H320" s="49">
        <v>44.52776936465983</v>
      </c>
      <c r="I320" s="49">
        <f>G320+H320</f>
        <v>496.6019744491791</v>
      </c>
      <c r="J320" s="49">
        <v>4.009892393121123</v>
      </c>
      <c r="K320" s="49">
        <v>12.485910892585515</v>
      </c>
      <c r="L320" s="49">
        <f t="shared" si="108"/>
        <v>71.56651345456439</v>
      </c>
    </row>
    <row r="321" spans="1:12" ht="15" customHeight="1">
      <c r="A321" s="46">
        <v>10</v>
      </c>
      <c r="B321" s="47"/>
      <c r="C321" s="48"/>
      <c r="D321" s="48"/>
      <c r="E321" s="48" t="s">
        <v>332</v>
      </c>
      <c r="F321" s="49">
        <v>8325.697405498611</v>
      </c>
      <c r="G321" s="49">
        <v>8174.856699772378</v>
      </c>
      <c r="H321" s="49">
        <v>145.7412621189536</v>
      </c>
      <c r="I321" s="49">
        <f>G321+H321</f>
        <v>8320.597961891332</v>
      </c>
      <c r="J321" s="49">
        <v>143.70780326268613</v>
      </c>
      <c r="K321" s="49">
        <v>1143.179080964924</v>
      </c>
      <c r="L321" s="49">
        <f t="shared" si="108"/>
        <v>99.93875055314992</v>
      </c>
    </row>
    <row r="322" spans="1:12" ht="15" customHeight="1">
      <c r="A322" s="46"/>
      <c r="B322" s="47"/>
      <c r="C322" s="48"/>
      <c r="D322" s="48"/>
      <c r="E322" s="48" t="s">
        <v>342</v>
      </c>
      <c r="F322" s="49">
        <f aca="true" t="shared" si="120" ref="F322:K322">SUM(F320:F321)</f>
        <v>9019.600112893262</v>
      </c>
      <c r="G322" s="49">
        <f t="shared" si="120"/>
        <v>8626.930904856898</v>
      </c>
      <c r="H322" s="49">
        <f t="shared" si="120"/>
        <v>190.26903148361345</v>
      </c>
      <c r="I322" s="49">
        <f t="shared" si="120"/>
        <v>8817.19993634051</v>
      </c>
      <c r="J322" s="49">
        <f t="shared" si="120"/>
        <v>147.71769565580726</v>
      </c>
      <c r="K322" s="49">
        <f t="shared" si="120"/>
        <v>1155.6649918575094</v>
      </c>
      <c r="L322" s="49">
        <f t="shared" si="108"/>
        <v>97.7559961193465</v>
      </c>
    </row>
    <row r="323" spans="1:12" ht="15" customHeight="1">
      <c r="A323" s="46">
        <v>10</v>
      </c>
      <c r="B323" s="47">
        <v>106</v>
      </c>
      <c r="C323" s="48"/>
      <c r="D323" s="48" t="s">
        <v>112</v>
      </c>
      <c r="E323" s="48" t="s">
        <v>333</v>
      </c>
      <c r="F323" s="49">
        <v>1462.4898705647397</v>
      </c>
      <c r="G323" s="49">
        <v>1376.1320245410088</v>
      </c>
      <c r="H323" s="49">
        <v>56.327967044169995</v>
      </c>
      <c r="I323" s="49">
        <f>G323+H323</f>
        <v>1432.4599915851788</v>
      </c>
      <c r="J323" s="49">
        <v>58.59169162085957</v>
      </c>
      <c r="K323" s="49">
        <v>155.4019065520264</v>
      </c>
      <c r="L323" s="49">
        <f t="shared" si="108"/>
        <v>97.94666071991564</v>
      </c>
    </row>
    <row r="324" spans="1:12" ht="15" customHeight="1">
      <c r="A324" s="46">
        <v>10</v>
      </c>
      <c r="B324" s="47"/>
      <c r="C324" s="48"/>
      <c r="D324" s="48"/>
      <c r="E324" s="48" t="s">
        <v>332</v>
      </c>
      <c r="F324" s="49">
        <v>12473.54766270841</v>
      </c>
      <c r="G324" s="49">
        <v>10783.473912276942</v>
      </c>
      <c r="H324" s="49">
        <v>242.11323253615467</v>
      </c>
      <c r="I324" s="49">
        <f>G324+H324</f>
        <v>11025.587144813097</v>
      </c>
      <c r="J324" s="49">
        <v>374.5499709366492</v>
      </c>
      <c r="K324" s="49">
        <v>1321.1140311193858</v>
      </c>
      <c r="L324" s="49">
        <f t="shared" si="108"/>
        <v>88.3917506306228</v>
      </c>
    </row>
    <row r="325" spans="1:12" ht="15" customHeight="1">
      <c r="A325" s="46"/>
      <c r="B325" s="47"/>
      <c r="C325" s="48"/>
      <c r="D325" s="48"/>
      <c r="E325" s="48" t="s">
        <v>342</v>
      </c>
      <c r="F325" s="49">
        <f aca="true" t="shared" si="121" ref="F325:K325">SUM(F323:F324)</f>
        <v>13936.03753327315</v>
      </c>
      <c r="G325" s="49">
        <f t="shared" si="121"/>
        <v>12159.605936817952</v>
      </c>
      <c r="H325" s="49">
        <f t="shared" si="121"/>
        <v>298.4411995803247</v>
      </c>
      <c r="I325" s="49">
        <f t="shared" si="121"/>
        <v>12458.047136398276</v>
      </c>
      <c r="J325" s="49">
        <f t="shared" si="121"/>
        <v>433.14166255750877</v>
      </c>
      <c r="K325" s="49">
        <f t="shared" si="121"/>
        <v>1476.5159376714123</v>
      </c>
      <c r="L325" s="49">
        <f t="shared" si="108"/>
        <v>89.39447175464274</v>
      </c>
    </row>
    <row r="326" spans="1:12" s="52" customFormat="1" ht="15" customHeight="1">
      <c r="A326" s="50"/>
      <c r="B326" s="67" t="s">
        <v>333</v>
      </c>
      <c r="C326" s="68"/>
      <c r="D326" s="68"/>
      <c r="E326" s="69"/>
      <c r="F326" s="51">
        <f aca="true" t="shared" si="122" ref="F326:K327">F287+F290+F293+F296+F299+F302+F305+F308+F311+F314+F317+F320+F323</f>
        <v>40315.30263749624</v>
      </c>
      <c r="G326" s="51">
        <f t="shared" si="122"/>
        <v>22832.79353</v>
      </c>
      <c r="H326" s="51">
        <f t="shared" si="122"/>
        <v>771.168825</v>
      </c>
      <c r="I326" s="51">
        <f t="shared" si="122"/>
        <v>23603.962355000003</v>
      </c>
      <c r="J326" s="51">
        <f t="shared" si="122"/>
        <v>613.7268340429289</v>
      </c>
      <c r="K326" s="51">
        <f t="shared" si="122"/>
        <v>7556.440077751137</v>
      </c>
      <c r="L326" s="51">
        <f t="shared" si="108"/>
        <v>58.5483943088314</v>
      </c>
    </row>
    <row r="327" spans="1:12" s="52" customFormat="1" ht="15" customHeight="1">
      <c r="A327" s="50"/>
      <c r="B327" s="67" t="s">
        <v>332</v>
      </c>
      <c r="C327" s="68"/>
      <c r="D327" s="68"/>
      <c r="E327" s="69"/>
      <c r="F327" s="51">
        <f t="shared" si="122"/>
        <v>103972.6218182274</v>
      </c>
      <c r="G327" s="51">
        <f t="shared" si="122"/>
        <v>75964.24418</v>
      </c>
      <c r="H327" s="51">
        <f t="shared" si="122"/>
        <v>1967.0640350000003</v>
      </c>
      <c r="I327" s="51">
        <f t="shared" si="122"/>
        <v>77931.30821499998</v>
      </c>
      <c r="J327" s="51">
        <f t="shared" si="122"/>
        <v>3343.9429658834983</v>
      </c>
      <c r="K327" s="51">
        <f t="shared" si="122"/>
        <v>37640.372289907165</v>
      </c>
      <c r="L327" s="51">
        <f t="shared" si="108"/>
        <v>74.95368189449452</v>
      </c>
    </row>
    <row r="328" spans="1:12" s="52" customFormat="1" ht="15" customHeight="1">
      <c r="A328" s="50"/>
      <c r="B328" s="67" t="s">
        <v>342</v>
      </c>
      <c r="C328" s="68"/>
      <c r="D328" s="68"/>
      <c r="E328" s="69"/>
      <c r="F328" s="51">
        <f aca="true" t="shared" si="123" ref="F328:K328">F326+F327</f>
        <v>144287.92445572364</v>
      </c>
      <c r="G328" s="51">
        <f t="shared" si="123"/>
        <v>98797.03770999999</v>
      </c>
      <c r="H328" s="51">
        <f t="shared" si="123"/>
        <v>2738.23286</v>
      </c>
      <c r="I328" s="51">
        <f t="shared" si="123"/>
        <v>101535.27057</v>
      </c>
      <c r="J328" s="51">
        <f t="shared" si="123"/>
        <v>3957.669799926427</v>
      </c>
      <c r="K328" s="51">
        <f t="shared" si="123"/>
        <v>45196.812367658305</v>
      </c>
      <c r="L328" s="51">
        <f t="shared" si="108"/>
        <v>70.36990167611512</v>
      </c>
    </row>
    <row r="329" spans="1:12" s="52" customFormat="1" ht="15" customHeight="1">
      <c r="A329" s="50"/>
      <c r="B329" s="70"/>
      <c r="C329" s="71"/>
      <c r="D329" s="71"/>
      <c r="E329" s="71"/>
      <c r="F329" s="71"/>
      <c r="G329" s="71"/>
      <c r="H329" s="71"/>
      <c r="I329" s="71"/>
      <c r="J329" s="71"/>
      <c r="K329" s="71"/>
      <c r="L329" s="72"/>
    </row>
    <row r="330" spans="1:12" ht="15" customHeight="1">
      <c r="A330" s="46">
        <v>11</v>
      </c>
      <c r="B330" s="47">
        <v>107</v>
      </c>
      <c r="C330" s="48" t="s">
        <v>113</v>
      </c>
      <c r="D330" s="48" t="s">
        <v>114</v>
      </c>
      <c r="E330" s="48" t="s">
        <v>333</v>
      </c>
      <c r="F330" s="49">
        <v>897.7669842107426</v>
      </c>
      <c r="G330" s="49">
        <v>539.5150592714972</v>
      </c>
      <c r="H330" s="49">
        <v>81.85898023731855</v>
      </c>
      <c r="I330" s="49">
        <f>G330+H330</f>
        <v>621.3740395088157</v>
      </c>
      <c r="J330" s="49">
        <v>49.50174676332158</v>
      </c>
      <c r="K330" s="49">
        <v>310.15898255058323</v>
      </c>
      <c r="L330" s="49">
        <f aca="true" t="shared" si="124" ref="L330:L361">I330/F330*100</f>
        <v>69.21328701512527</v>
      </c>
    </row>
    <row r="331" spans="1:12" ht="15" customHeight="1">
      <c r="A331" s="46">
        <v>11</v>
      </c>
      <c r="B331" s="47"/>
      <c r="C331" s="48"/>
      <c r="D331" s="48"/>
      <c r="E331" s="48" t="s">
        <v>332</v>
      </c>
      <c r="F331" s="49">
        <v>5432.032612153428</v>
      </c>
      <c r="G331" s="49">
        <v>2543.1823384171576</v>
      </c>
      <c r="H331" s="49">
        <v>125.51749842223948</v>
      </c>
      <c r="I331" s="49">
        <f>G331+H331</f>
        <v>2668.699836839397</v>
      </c>
      <c r="J331" s="49">
        <v>361.98295696484126</v>
      </c>
      <c r="K331" s="49">
        <v>2317.0812871830813</v>
      </c>
      <c r="L331" s="49">
        <f t="shared" si="124"/>
        <v>49.12893620830897</v>
      </c>
    </row>
    <row r="332" spans="1:12" ht="15" customHeight="1">
      <c r="A332" s="46"/>
      <c r="B332" s="47"/>
      <c r="C332" s="48"/>
      <c r="D332" s="48"/>
      <c r="E332" s="48" t="s">
        <v>342</v>
      </c>
      <c r="F332" s="49">
        <f aca="true" t="shared" si="125" ref="F332:K332">SUM(F330:F331)</f>
        <v>6329.799596364171</v>
      </c>
      <c r="G332" s="49">
        <f t="shared" si="125"/>
        <v>3082.6973976886547</v>
      </c>
      <c r="H332" s="49">
        <f t="shared" si="125"/>
        <v>207.37647865955802</v>
      </c>
      <c r="I332" s="49">
        <f t="shared" si="125"/>
        <v>3290.0738763482127</v>
      </c>
      <c r="J332" s="49">
        <f t="shared" si="125"/>
        <v>411.48470372816286</v>
      </c>
      <c r="K332" s="49">
        <f t="shared" si="125"/>
        <v>2627.2402697336647</v>
      </c>
      <c r="L332" s="49">
        <f t="shared" si="124"/>
        <v>51.97753619621744</v>
      </c>
    </row>
    <row r="333" spans="1:12" ht="15" customHeight="1">
      <c r="A333" s="46">
        <v>11</v>
      </c>
      <c r="B333" s="47">
        <v>108</v>
      </c>
      <c r="C333" s="48"/>
      <c r="D333" s="48" t="s">
        <v>115</v>
      </c>
      <c r="E333" s="48" t="s">
        <v>333</v>
      </c>
      <c r="F333" s="49">
        <v>997.2480551438529</v>
      </c>
      <c r="G333" s="49">
        <v>704.0713552692449</v>
      </c>
      <c r="H333" s="49">
        <v>42.80356265826191</v>
      </c>
      <c r="I333" s="49">
        <f>G333+H333</f>
        <v>746.8749179275069</v>
      </c>
      <c r="J333" s="49">
        <v>36.70026806677836</v>
      </c>
      <c r="K333" s="49">
        <v>252.44597253203008</v>
      </c>
      <c r="L333" s="49">
        <f t="shared" si="124"/>
        <v>74.89359483581748</v>
      </c>
    </row>
    <row r="334" spans="1:12" ht="15" customHeight="1">
      <c r="A334" s="46">
        <v>11</v>
      </c>
      <c r="B334" s="47"/>
      <c r="C334" s="48"/>
      <c r="D334" s="48"/>
      <c r="E334" s="48" t="s">
        <v>332</v>
      </c>
      <c r="F334" s="49">
        <v>10308.537581824552</v>
      </c>
      <c r="G334" s="49">
        <v>4592.121757709365</v>
      </c>
      <c r="H334" s="49">
        <v>311.2934678792662</v>
      </c>
      <c r="I334" s="49">
        <f>G334+H334</f>
        <v>4903.415225588631</v>
      </c>
      <c r="J334" s="49">
        <v>646.8681966067049</v>
      </c>
      <c r="K334" s="49">
        <v>4724.481464895323</v>
      </c>
      <c r="L334" s="49">
        <f t="shared" si="124"/>
        <v>47.566545561555344</v>
      </c>
    </row>
    <row r="335" spans="1:12" ht="15" customHeight="1">
      <c r="A335" s="46"/>
      <c r="B335" s="47"/>
      <c r="C335" s="48"/>
      <c r="D335" s="48"/>
      <c r="E335" s="48" t="s">
        <v>342</v>
      </c>
      <c r="F335" s="49">
        <f aca="true" t="shared" si="126" ref="F335:K335">SUM(F333:F334)</f>
        <v>11305.785636968405</v>
      </c>
      <c r="G335" s="49">
        <f t="shared" si="126"/>
        <v>5296.19311297861</v>
      </c>
      <c r="H335" s="49">
        <f t="shared" si="126"/>
        <v>354.0970305375281</v>
      </c>
      <c r="I335" s="49">
        <f t="shared" si="126"/>
        <v>5650.290143516138</v>
      </c>
      <c r="J335" s="49">
        <f t="shared" si="126"/>
        <v>683.5684646734833</v>
      </c>
      <c r="K335" s="49">
        <f t="shared" si="126"/>
        <v>4976.927437427354</v>
      </c>
      <c r="L335" s="49">
        <f t="shared" si="124"/>
        <v>49.976979264850435</v>
      </c>
    </row>
    <row r="336" spans="1:12" ht="15" customHeight="1">
      <c r="A336" s="46">
        <v>11</v>
      </c>
      <c r="B336" s="47">
        <v>109</v>
      </c>
      <c r="C336" s="48"/>
      <c r="D336" s="48" t="s">
        <v>116</v>
      </c>
      <c r="E336" s="48" t="s">
        <v>332</v>
      </c>
      <c r="F336" s="49">
        <v>10476.912725414966</v>
      </c>
      <c r="G336" s="49">
        <v>7831.159339443844</v>
      </c>
      <c r="H336" s="49">
        <v>497.26516480582535</v>
      </c>
      <c r="I336" s="49">
        <f>G336+H336</f>
        <v>8328.42450424967</v>
      </c>
      <c r="J336" s="49">
        <v>823.9914615471279</v>
      </c>
      <c r="K336" s="49">
        <v>1324.4967596181687</v>
      </c>
      <c r="L336" s="49">
        <f t="shared" si="124"/>
        <v>79.4931171283552</v>
      </c>
    </row>
    <row r="337" spans="1:12" ht="15" customHeight="1">
      <c r="A337" s="46">
        <v>11</v>
      </c>
      <c r="B337" s="47">
        <v>110</v>
      </c>
      <c r="C337" s="48"/>
      <c r="D337" s="48" t="s">
        <v>117</v>
      </c>
      <c r="E337" s="48" t="s">
        <v>332</v>
      </c>
      <c r="F337" s="49">
        <v>13481.360422016209</v>
      </c>
      <c r="G337" s="49">
        <v>5744.075997935159</v>
      </c>
      <c r="H337" s="49">
        <v>495.4507822562996</v>
      </c>
      <c r="I337" s="49">
        <f>G337+H337</f>
        <v>6239.526780191458</v>
      </c>
      <c r="J337" s="49">
        <v>990.9015645125992</v>
      </c>
      <c r="K337" s="49">
        <v>6250.932077312153</v>
      </c>
      <c r="L337" s="49">
        <f t="shared" si="124"/>
        <v>46.28261974215733</v>
      </c>
    </row>
    <row r="338" spans="1:12" ht="15" customHeight="1">
      <c r="A338" s="46">
        <v>11</v>
      </c>
      <c r="B338" s="47">
        <v>111</v>
      </c>
      <c r="C338" s="48"/>
      <c r="D338" s="48" t="s">
        <v>118</v>
      </c>
      <c r="E338" s="48" t="s">
        <v>333</v>
      </c>
      <c r="F338" s="49">
        <v>8163.840769118272</v>
      </c>
      <c r="G338" s="49">
        <v>4664.424625689341</v>
      </c>
      <c r="H338" s="49">
        <v>270.125333239988</v>
      </c>
      <c r="I338" s="49">
        <f>G338+H338</f>
        <v>4934.5499589293295</v>
      </c>
      <c r="J338" s="49">
        <v>377.72782299364775</v>
      </c>
      <c r="K338" s="49">
        <v>1772.8442436287694</v>
      </c>
      <c r="L338" s="49">
        <f t="shared" si="124"/>
        <v>60.44397604612125</v>
      </c>
    </row>
    <row r="339" spans="1:12" ht="15" customHeight="1">
      <c r="A339" s="46">
        <v>11</v>
      </c>
      <c r="B339" s="47"/>
      <c r="C339" s="48"/>
      <c r="D339" s="48"/>
      <c r="E339" s="48" t="s">
        <v>332</v>
      </c>
      <c r="F339" s="49">
        <v>6108.885722334505</v>
      </c>
      <c r="G339" s="49">
        <v>4990.006851823805</v>
      </c>
      <c r="H339" s="49">
        <v>204.31253722938064</v>
      </c>
      <c r="I339" s="49">
        <f>G339+H339</f>
        <v>5194.319389053186</v>
      </c>
      <c r="J339" s="49">
        <v>333.53584776969325</v>
      </c>
      <c r="K339" s="49">
        <v>1900.5584050702935</v>
      </c>
      <c r="L339" s="49">
        <f t="shared" si="124"/>
        <v>85.02891730422127</v>
      </c>
    </row>
    <row r="340" spans="1:12" ht="15" customHeight="1">
      <c r="A340" s="46"/>
      <c r="B340" s="47"/>
      <c r="C340" s="48"/>
      <c r="D340" s="48"/>
      <c r="E340" s="48" t="s">
        <v>342</v>
      </c>
      <c r="F340" s="49">
        <f aca="true" t="shared" si="127" ref="F340:K340">SUM(F338:F339)</f>
        <v>14272.726491452777</v>
      </c>
      <c r="G340" s="49">
        <f t="shared" si="127"/>
        <v>9654.431477513146</v>
      </c>
      <c r="H340" s="49">
        <f t="shared" si="127"/>
        <v>474.4378704693686</v>
      </c>
      <c r="I340" s="49">
        <f t="shared" si="127"/>
        <v>10128.869347982516</v>
      </c>
      <c r="J340" s="49">
        <f t="shared" si="127"/>
        <v>711.263670763341</v>
      </c>
      <c r="K340" s="49">
        <f t="shared" si="127"/>
        <v>3673.402648699063</v>
      </c>
      <c r="L340" s="49">
        <f t="shared" si="124"/>
        <v>70.9666044119054</v>
      </c>
    </row>
    <row r="341" spans="1:12" ht="15" customHeight="1">
      <c r="A341" s="46">
        <v>11</v>
      </c>
      <c r="B341" s="47">
        <v>112</v>
      </c>
      <c r="C341" s="48"/>
      <c r="D341" s="48" t="s">
        <v>119</v>
      </c>
      <c r="E341" s="48" t="s">
        <v>333</v>
      </c>
      <c r="F341" s="49">
        <v>11316.87326237739</v>
      </c>
      <c r="G341" s="49">
        <v>6553.443416975682</v>
      </c>
      <c r="H341" s="49">
        <v>297.3676719453178</v>
      </c>
      <c r="I341" s="49">
        <f>G341+H341</f>
        <v>6850.811088921</v>
      </c>
      <c r="J341" s="49">
        <v>217.12838620900078</v>
      </c>
      <c r="K341" s="49">
        <v>1023.053552129338</v>
      </c>
      <c r="L341" s="49">
        <f t="shared" si="124"/>
        <v>60.53625352239579</v>
      </c>
    </row>
    <row r="342" spans="1:12" ht="15" customHeight="1">
      <c r="A342" s="46">
        <v>11</v>
      </c>
      <c r="B342" s="47"/>
      <c r="C342" s="48"/>
      <c r="D342" s="48"/>
      <c r="E342" s="48" t="s">
        <v>332</v>
      </c>
      <c r="F342" s="49">
        <v>9681.736090817543</v>
      </c>
      <c r="G342" s="49">
        <v>10457.201938923388</v>
      </c>
      <c r="H342" s="49">
        <v>270.4259947998897</v>
      </c>
      <c r="I342" s="49">
        <f>G342+H342</f>
        <v>10727.627933723277</v>
      </c>
      <c r="J342" s="49">
        <v>460.5790510166428</v>
      </c>
      <c r="K342" s="49">
        <v>2734.425160570645</v>
      </c>
      <c r="L342" s="49">
        <f t="shared" si="124"/>
        <v>110.80273034810037</v>
      </c>
    </row>
    <row r="343" spans="1:12" ht="15" customHeight="1">
      <c r="A343" s="46"/>
      <c r="B343" s="47"/>
      <c r="C343" s="48"/>
      <c r="D343" s="48"/>
      <c r="E343" s="48" t="s">
        <v>342</v>
      </c>
      <c r="F343" s="49">
        <f aca="true" t="shared" si="128" ref="F343:K343">SUM(F341:F342)</f>
        <v>20998.609353194934</v>
      </c>
      <c r="G343" s="49">
        <f t="shared" si="128"/>
        <v>17010.64535589907</v>
      </c>
      <c r="H343" s="49">
        <f t="shared" si="128"/>
        <v>567.7936667452075</v>
      </c>
      <c r="I343" s="49">
        <f t="shared" si="128"/>
        <v>17578.439022644277</v>
      </c>
      <c r="J343" s="49">
        <f t="shared" si="128"/>
        <v>677.7074372256436</v>
      </c>
      <c r="K343" s="49">
        <f t="shared" si="128"/>
        <v>3757.4787126999827</v>
      </c>
      <c r="L343" s="49">
        <f t="shared" si="124"/>
        <v>83.71239603050057</v>
      </c>
    </row>
    <row r="344" spans="1:12" ht="15" customHeight="1">
      <c r="A344" s="46">
        <v>11</v>
      </c>
      <c r="B344" s="47">
        <v>113</v>
      </c>
      <c r="C344" s="48"/>
      <c r="D344" s="48" t="s">
        <v>120</v>
      </c>
      <c r="E344" s="48" t="s">
        <v>333</v>
      </c>
      <c r="F344" s="49">
        <v>2042.8712383950487</v>
      </c>
      <c r="G344" s="49">
        <v>991.9934063184587</v>
      </c>
      <c r="H344" s="49">
        <v>25.705208871800217</v>
      </c>
      <c r="I344" s="49">
        <f>G344+H344</f>
        <v>1017.6986151902589</v>
      </c>
      <c r="J344" s="49">
        <v>103.36072484721348</v>
      </c>
      <c r="K344" s="49">
        <v>635.1366547024736</v>
      </c>
      <c r="L344" s="49">
        <f t="shared" si="124"/>
        <v>49.81707099610442</v>
      </c>
    </row>
    <row r="345" spans="1:12" ht="15" customHeight="1">
      <c r="A345" s="46">
        <v>11</v>
      </c>
      <c r="B345" s="47"/>
      <c r="C345" s="48"/>
      <c r="D345" s="48"/>
      <c r="E345" s="48" t="s">
        <v>332</v>
      </c>
      <c r="F345" s="49">
        <v>14277.36118036163</v>
      </c>
      <c r="G345" s="49">
        <v>8362.665426862375</v>
      </c>
      <c r="H345" s="49">
        <v>478.4983751135455</v>
      </c>
      <c r="I345" s="49">
        <f>G345+H345</f>
        <v>8841.163801975921</v>
      </c>
      <c r="J345" s="49">
        <v>903.1358058046239</v>
      </c>
      <c r="K345" s="49">
        <v>4919.0107444765235</v>
      </c>
      <c r="L345" s="49">
        <f t="shared" si="124"/>
        <v>61.92435486003433</v>
      </c>
    </row>
    <row r="346" spans="1:12" ht="15" customHeight="1">
      <c r="A346" s="46"/>
      <c r="B346" s="47"/>
      <c r="C346" s="48"/>
      <c r="D346" s="48"/>
      <c r="E346" s="48" t="s">
        <v>342</v>
      </c>
      <c r="F346" s="49">
        <f aca="true" t="shared" si="129" ref="F346:K346">SUM(F344:F345)</f>
        <v>16320.232418756677</v>
      </c>
      <c r="G346" s="49">
        <f t="shared" si="129"/>
        <v>9354.658833180834</v>
      </c>
      <c r="H346" s="49">
        <f t="shared" si="129"/>
        <v>504.2035839853457</v>
      </c>
      <c r="I346" s="49">
        <f t="shared" si="129"/>
        <v>9858.86241716618</v>
      </c>
      <c r="J346" s="49">
        <f t="shared" si="129"/>
        <v>1006.4965306518375</v>
      </c>
      <c r="K346" s="49">
        <f t="shared" si="129"/>
        <v>5554.147399178997</v>
      </c>
      <c r="L346" s="49">
        <f t="shared" si="124"/>
        <v>60.40883588052024</v>
      </c>
    </row>
    <row r="347" spans="1:12" ht="15" customHeight="1">
      <c r="A347" s="46">
        <v>11</v>
      </c>
      <c r="B347" s="47">
        <v>114</v>
      </c>
      <c r="C347" s="48"/>
      <c r="D347" s="48" t="s">
        <v>121</v>
      </c>
      <c r="E347" s="48" t="s">
        <v>333</v>
      </c>
      <c r="F347" s="49">
        <v>2211.998759987156</v>
      </c>
      <c r="G347" s="49">
        <v>903.8186486700414</v>
      </c>
      <c r="H347" s="49">
        <v>80.64546502531064</v>
      </c>
      <c r="I347" s="49">
        <f>G347+H347</f>
        <v>984.464113695352</v>
      </c>
      <c r="J347" s="49">
        <v>94.25940211930069</v>
      </c>
      <c r="K347" s="49">
        <v>305.8556022316573</v>
      </c>
      <c r="L347" s="49">
        <f t="shared" si="124"/>
        <v>44.50563587572121</v>
      </c>
    </row>
    <row r="348" spans="1:12" ht="15" customHeight="1">
      <c r="A348" s="46">
        <v>11</v>
      </c>
      <c r="B348" s="47"/>
      <c r="C348" s="48"/>
      <c r="D348" s="48"/>
      <c r="E348" s="48" t="s">
        <v>332</v>
      </c>
      <c r="F348" s="49">
        <v>6569.640362954276</v>
      </c>
      <c r="G348" s="49">
        <v>5879.570590634445</v>
      </c>
      <c r="H348" s="49">
        <v>261.9356034826569</v>
      </c>
      <c r="I348" s="49">
        <f>G348+H348</f>
        <v>6141.506194117102</v>
      </c>
      <c r="J348" s="49">
        <v>459.7134070784212</v>
      </c>
      <c r="K348" s="49">
        <v>795.8601204788486</v>
      </c>
      <c r="L348" s="49">
        <f t="shared" si="124"/>
        <v>93.48314146309453</v>
      </c>
    </row>
    <row r="349" spans="1:12" ht="15" customHeight="1">
      <c r="A349" s="46"/>
      <c r="B349" s="47"/>
      <c r="C349" s="48"/>
      <c r="D349" s="48"/>
      <c r="E349" s="48" t="s">
        <v>342</v>
      </c>
      <c r="F349" s="49">
        <f aca="true" t="shared" si="130" ref="F349:K349">SUM(F347:F348)</f>
        <v>8781.639122941431</v>
      </c>
      <c r="G349" s="49">
        <f t="shared" si="130"/>
        <v>6783.389239304486</v>
      </c>
      <c r="H349" s="49">
        <f t="shared" si="130"/>
        <v>342.58106850796753</v>
      </c>
      <c r="I349" s="49">
        <f t="shared" si="130"/>
        <v>7125.970307812454</v>
      </c>
      <c r="J349" s="49">
        <f t="shared" si="130"/>
        <v>553.9728091977219</v>
      </c>
      <c r="K349" s="49">
        <f t="shared" si="130"/>
        <v>1101.7157227105058</v>
      </c>
      <c r="L349" s="49">
        <f t="shared" si="124"/>
        <v>81.14624397621105</v>
      </c>
    </row>
    <row r="350" spans="1:12" ht="15" customHeight="1">
      <c r="A350" s="46">
        <v>11</v>
      </c>
      <c r="B350" s="47">
        <v>115</v>
      </c>
      <c r="C350" s="48"/>
      <c r="D350" s="48" t="s">
        <v>122</v>
      </c>
      <c r="E350" s="48" t="s">
        <v>333</v>
      </c>
      <c r="F350" s="49">
        <v>1190.7632095068068</v>
      </c>
      <c r="G350" s="49">
        <v>423.751564580338</v>
      </c>
      <c r="H350" s="49">
        <v>67.75283996829667</v>
      </c>
      <c r="I350" s="49">
        <f>G350+H350</f>
        <v>491.5044045486347</v>
      </c>
      <c r="J350" s="49">
        <v>22.40115553881699</v>
      </c>
      <c r="K350" s="49">
        <v>72.00641617754565</v>
      </c>
      <c r="L350" s="49">
        <f t="shared" si="124"/>
        <v>41.276418403303474</v>
      </c>
    </row>
    <row r="351" spans="1:12" ht="15" customHeight="1">
      <c r="A351" s="46">
        <v>11</v>
      </c>
      <c r="B351" s="47"/>
      <c r="C351" s="48"/>
      <c r="D351" s="48"/>
      <c r="E351" s="48" t="s">
        <v>332</v>
      </c>
      <c r="F351" s="49">
        <v>14003.27223151124</v>
      </c>
      <c r="G351" s="49">
        <v>10116.678157884435</v>
      </c>
      <c r="H351" s="49">
        <v>456.40876848033344</v>
      </c>
      <c r="I351" s="49">
        <f>G351+H351</f>
        <v>10573.086926364767</v>
      </c>
      <c r="J351" s="49">
        <v>745.1922018422486</v>
      </c>
      <c r="K351" s="49">
        <v>3888.1530689861693</v>
      </c>
      <c r="L351" s="49">
        <f t="shared" si="124"/>
        <v>75.5044017681267</v>
      </c>
    </row>
    <row r="352" spans="1:12" ht="15" customHeight="1">
      <c r="A352" s="46"/>
      <c r="B352" s="47"/>
      <c r="C352" s="48"/>
      <c r="D352" s="48"/>
      <c r="E352" s="48" t="s">
        <v>342</v>
      </c>
      <c r="F352" s="49">
        <f aca="true" t="shared" si="131" ref="F352:K352">SUM(F350:F351)</f>
        <v>15194.035441018048</v>
      </c>
      <c r="G352" s="49">
        <f t="shared" si="131"/>
        <v>10540.429722464773</v>
      </c>
      <c r="H352" s="49">
        <f t="shared" si="131"/>
        <v>524.1616084486301</v>
      </c>
      <c r="I352" s="49">
        <f t="shared" si="131"/>
        <v>11064.591330913401</v>
      </c>
      <c r="J352" s="49">
        <f t="shared" si="131"/>
        <v>767.5933573810655</v>
      </c>
      <c r="K352" s="49">
        <f t="shared" si="131"/>
        <v>3960.159485163715</v>
      </c>
      <c r="L352" s="49">
        <f t="shared" si="124"/>
        <v>72.82193972671186</v>
      </c>
    </row>
    <row r="353" spans="1:12" ht="15" customHeight="1">
      <c r="A353" s="46">
        <v>11</v>
      </c>
      <c r="B353" s="47">
        <v>116</v>
      </c>
      <c r="C353" s="48"/>
      <c r="D353" s="48" t="s">
        <v>123</v>
      </c>
      <c r="E353" s="48" t="s">
        <v>333</v>
      </c>
      <c r="F353" s="49">
        <v>3939.381430672762</v>
      </c>
      <c r="G353" s="49">
        <v>2870.0756022253963</v>
      </c>
      <c r="H353" s="49">
        <v>176.74806805370625</v>
      </c>
      <c r="I353" s="49">
        <f>G353+H353</f>
        <v>3046.8236702791028</v>
      </c>
      <c r="J353" s="49">
        <v>143.7466911645877</v>
      </c>
      <c r="K353" s="49">
        <v>532.5047014966831</v>
      </c>
      <c r="L353" s="49">
        <f t="shared" si="124"/>
        <v>77.34269260031444</v>
      </c>
    </row>
    <row r="354" spans="1:12" ht="15" customHeight="1">
      <c r="A354" s="46">
        <v>11</v>
      </c>
      <c r="B354" s="47"/>
      <c r="C354" s="48"/>
      <c r="D354" s="48"/>
      <c r="E354" s="48" t="s">
        <v>332</v>
      </c>
      <c r="F354" s="49">
        <v>8146.8132126603805</v>
      </c>
      <c r="G354" s="49">
        <v>6568.147092312197</v>
      </c>
      <c r="H354" s="49">
        <v>303.0852388811841</v>
      </c>
      <c r="I354" s="49">
        <f>G354+H354</f>
        <v>6871.2323311933815</v>
      </c>
      <c r="J354" s="49">
        <v>454.02316090738077</v>
      </c>
      <c r="K354" s="49">
        <v>1721.9706186589265</v>
      </c>
      <c r="L354" s="49">
        <f t="shared" si="124"/>
        <v>84.34257852524826</v>
      </c>
    </row>
    <row r="355" spans="1:12" ht="15" customHeight="1">
      <c r="A355" s="46"/>
      <c r="B355" s="47"/>
      <c r="C355" s="48"/>
      <c r="D355" s="48"/>
      <c r="E355" s="48" t="s">
        <v>342</v>
      </c>
      <c r="F355" s="49">
        <f aca="true" t="shared" si="132" ref="F355:K355">SUM(F353:F354)</f>
        <v>12086.194643333143</v>
      </c>
      <c r="G355" s="49">
        <f t="shared" si="132"/>
        <v>9438.222694537593</v>
      </c>
      <c r="H355" s="49">
        <f t="shared" si="132"/>
        <v>479.8333069348904</v>
      </c>
      <c r="I355" s="49">
        <f t="shared" si="132"/>
        <v>9918.056001472483</v>
      </c>
      <c r="J355" s="49">
        <f t="shared" si="132"/>
        <v>597.7698520719684</v>
      </c>
      <c r="K355" s="49">
        <f t="shared" si="132"/>
        <v>2254.4753201556096</v>
      </c>
      <c r="L355" s="49">
        <f t="shared" si="124"/>
        <v>82.06103156665093</v>
      </c>
    </row>
    <row r="356" spans="1:12" ht="15" customHeight="1">
      <c r="A356" s="46">
        <v>11</v>
      </c>
      <c r="B356" s="47">
        <v>117</v>
      </c>
      <c r="C356" s="48"/>
      <c r="D356" s="48" t="s">
        <v>124</v>
      </c>
      <c r="E356" s="48" t="s">
        <v>333</v>
      </c>
      <c r="F356" s="49">
        <v>83.71522701501493</v>
      </c>
      <c r="G356" s="49">
        <v>24.497540999999995</v>
      </c>
      <c r="H356" s="49">
        <v>3.9923699999999998</v>
      </c>
      <c r="I356" s="49">
        <f>G356+H356</f>
        <v>28.489910999999996</v>
      </c>
      <c r="J356" s="49">
        <v>1.1097894624277456</v>
      </c>
      <c r="K356" s="49">
        <v>4.091671820162797</v>
      </c>
      <c r="L356" s="49">
        <f t="shared" si="124"/>
        <v>34.0319342320963</v>
      </c>
    </row>
    <row r="357" spans="1:12" ht="15" customHeight="1">
      <c r="A357" s="46">
        <v>11</v>
      </c>
      <c r="B357" s="47"/>
      <c r="C357" s="48"/>
      <c r="D357" s="48"/>
      <c r="E357" s="48" t="s">
        <v>332</v>
      </c>
      <c r="F357" s="49">
        <v>11677.871478284247</v>
      </c>
      <c r="G357" s="49">
        <v>6703.026888053828</v>
      </c>
      <c r="H357" s="49">
        <v>489.59865864937944</v>
      </c>
      <c r="I357" s="49">
        <f>G357+H357</f>
        <v>7192.625546703207</v>
      </c>
      <c r="J357" s="49">
        <v>924.3375655640334</v>
      </c>
      <c r="K357" s="49">
        <v>3610.932220749424</v>
      </c>
      <c r="L357" s="49">
        <f t="shared" si="124"/>
        <v>61.59192246702112</v>
      </c>
    </row>
    <row r="358" spans="1:12" ht="15" customHeight="1">
      <c r="A358" s="46"/>
      <c r="B358" s="47"/>
      <c r="C358" s="48"/>
      <c r="D358" s="48"/>
      <c r="E358" s="48" t="s">
        <v>342</v>
      </c>
      <c r="F358" s="49">
        <f aca="true" t="shared" si="133" ref="F358:K358">SUM(F356:F357)</f>
        <v>11761.586705299262</v>
      </c>
      <c r="G358" s="49">
        <f t="shared" si="133"/>
        <v>6727.524429053828</v>
      </c>
      <c r="H358" s="49">
        <f t="shared" si="133"/>
        <v>493.59102864937944</v>
      </c>
      <c r="I358" s="49">
        <f t="shared" si="133"/>
        <v>7221.115457703207</v>
      </c>
      <c r="J358" s="49">
        <f t="shared" si="133"/>
        <v>925.4473550264612</v>
      </c>
      <c r="K358" s="49">
        <f t="shared" si="133"/>
        <v>3615.0238925695867</v>
      </c>
      <c r="L358" s="49">
        <f t="shared" si="124"/>
        <v>61.39575925117047</v>
      </c>
    </row>
    <row r="359" spans="1:12" s="52" customFormat="1" ht="15" customHeight="1">
      <c r="A359" s="50"/>
      <c r="B359" s="67" t="s">
        <v>333</v>
      </c>
      <c r="C359" s="68"/>
      <c r="D359" s="68"/>
      <c r="E359" s="69"/>
      <c r="F359" s="51">
        <f aca="true" t="shared" si="134" ref="F359:K359">F330+F333+F338+F341+F344+F347+F350+F353+F356</f>
        <v>30844.458936427047</v>
      </c>
      <c r="G359" s="51">
        <f t="shared" si="134"/>
        <v>17675.591220000002</v>
      </c>
      <c r="H359" s="51">
        <f t="shared" si="134"/>
        <v>1046.9995000000001</v>
      </c>
      <c r="I359" s="51">
        <f t="shared" si="134"/>
        <v>18722.59072</v>
      </c>
      <c r="J359" s="51">
        <f t="shared" si="134"/>
        <v>1045.9359871650952</v>
      </c>
      <c r="K359" s="51">
        <f t="shared" si="134"/>
        <v>4908.097797269242</v>
      </c>
      <c r="L359" s="51">
        <f t="shared" si="124"/>
        <v>60.70001344030314</v>
      </c>
    </row>
    <row r="360" spans="1:12" s="52" customFormat="1" ht="15" customHeight="1">
      <c r="A360" s="50"/>
      <c r="B360" s="67" t="s">
        <v>332</v>
      </c>
      <c r="C360" s="68"/>
      <c r="D360" s="68"/>
      <c r="E360" s="69"/>
      <c r="F360" s="51">
        <f aca="true" t="shared" si="135" ref="F360:K360">F331+F334+F336+F337+F339+F342+F345+F348+F351+F354+F357</f>
        <v>110164.42362033296</v>
      </c>
      <c r="G360" s="51">
        <f t="shared" si="135"/>
        <v>73787.83638</v>
      </c>
      <c r="H360" s="51">
        <f t="shared" si="135"/>
        <v>3893.7920900000004</v>
      </c>
      <c r="I360" s="51">
        <f t="shared" si="135"/>
        <v>77681.62847</v>
      </c>
      <c r="J360" s="51">
        <f t="shared" si="135"/>
        <v>7104.261219614316</v>
      </c>
      <c r="K360" s="51">
        <f t="shared" si="135"/>
        <v>34187.90192799956</v>
      </c>
      <c r="L360" s="51">
        <f t="shared" si="124"/>
        <v>70.51426033663954</v>
      </c>
    </row>
    <row r="361" spans="1:12" s="52" customFormat="1" ht="15" customHeight="1">
      <c r="A361" s="50"/>
      <c r="B361" s="67" t="s">
        <v>342</v>
      </c>
      <c r="C361" s="68"/>
      <c r="D361" s="68"/>
      <c r="E361" s="69"/>
      <c r="F361" s="51">
        <f aca="true" t="shared" si="136" ref="F361:K361">F359+F360</f>
        <v>141008.88255676</v>
      </c>
      <c r="G361" s="51">
        <f t="shared" si="136"/>
        <v>91463.4276</v>
      </c>
      <c r="H361" s="51">
        <f t="shared" si="136"/>
        <v>4940.791590000001</v>
      </c>
      <c r="I361" s="51">
        <f t="shared" si="136"/>
        <v>96404.21919</v>
      </c>
      <c r="J361" s="51">
        <f t="shared" si="136"/>
        <v>8150.197206779411</v>
      </c>
      <c r="K361" s="51">
        <f t="shared" si="136"/>
        <v>39095.999725268804</v>
      </c>
      <c r="L361" s="51">
        <f t="shared" si="124"/>
        <v>68.36747972326822</v>
      </c>
    </row>
    <row r="362" spans="1:12" s="52" customFormat="1" ht="15" customHeight="1">
      <c r="A362" s="50"/>
      <c r="B362" s="70"/>
      <c r="C362" s="71"/>
      <c r="D362" s="71"/>
      <c r="E362" s="71"/>
      <c r="F362" s="71"/>
      <c r="G362" s="71"/>
      <c r="H362" s="71"/>
      <c r="I362" s="71"/>
      <c r="J362" s="71"/>
      <c r="K362" s="71"/>
      <c r="L362" s="72"/>
    </row>
    <row r="363" spans="1:12" ht="15" customHeight="1">
      <c r="A363" s="46">
        <v>12</v>
      </c>
      <c r="B363" s="47">
        <v>118</v>
      </c>
      <c r="C363" s="48" t="s">
        <v>125</v>
      </c>
      <c r="D363" s="48" t="s">
        <v>126</v>
      </c>
      <c r="E363" s="48" t="s">
        <v>332</v>
      </c>
      <c r="F363" s="49">
        <v>9085.299135403684</v>
      </c>
      <c r="G363" s="49">
        <v>7696.881846007984</v>
      </c>
      <c r="H363" s="49">
        <v>150.67486704871388</v>
      </c>
      <c r="I363" s="49">
        <f aca="true" t="shared" si="137" ref="I363:I374">G363+H363</f>
        <v>7847.556713056698</v>
      </c>
      <c r="J363" s="49">
        <v>301.34973409742776</v>
      </c>
      <c r="K363" s="49">
        <v>936.3926882495543</v>
      </c>
      <c r="L363" s="49">
        <f aca="true" t="shared" si="138" ref="L363:L375">I363/F363*100</f>
        <v>86.37642631354053</v>
      </c>
    </row>
    <row r="364" spans="1:12" ht="15" customHeight="1">
      <c r="A364" s="46">
        <v>12</v>
      </c>
      <c r="B364" s="47">
        <v>119</v>
      </c>
      <c r="C364" s="48"/>
      <c r="D364" s="48" t="s">
        <v>127</v>
      </c>
      <c r="E364" s="48" t="s">
        <v>332</v>
      </c>
      <c r="F364" s="49">
        <v>6626.434546076022</v>
      </c>
      <c r="G364" s="49">
        <v>5001.864151285399</v>
      </c>
      <c r="H364" s="49">
        <v>131.66234388715685</v>
      </c>
      <c r="I364" s="49">
        <f t="shared" si="137"/>
        <v>5133.526495172556</v>
      </c>
      <c r="J364" s="49">
        <v>255.16680445942742</v>
      </c>
      <c r="K364" s="49">
        <v>1237.74124644404</v>
      </c>
      <c r="L364" s="49">
        <f t="shared" si="138"/>
        <v>77.47041730326119</v>
      </c>
    </row>
    <row r="365" spans="1:12" ht="15" customHeight="1">
      <c r="A365" s="46">
        <v>12</v>
      </c>
      <c r="B365" s="47">
        <v>120</v>
      </c>
      <c r="C365" s="48"/>
      <c r="D365" s="48" t="s">
        <v>128</v>
      </c>
      <c r="E365" s="48" t="s">
        <v>332</v>
      </c>
      <c r="F365" s="49">
        <v>7972.927143605621</v>
      </c>
      <c r="G365" s="49">
        <v>4528.660707597902</v>
      </c>
      <c r="H365" s="49">
        <v>82.74011241800207</v>
      </c>
      <c r="I365" s="49">
        <f t="shared" si="137"/>
        <v>4611.400820015904</v>
      </c>
      <c r="J365" s="49">
        <v>165.48022483600414</v>
      </c>
      <c r="K365" s="49">
        <v>3196.046098753713</v>
      </c>
      <c r="L365" s="49">
        <f t="shared" si="138"/>
        <v>57.838241049453224</v>
      </c>
    </row>
    <row r="366" spans="1:12" ht="15" customHeight="1">
      <c r="A366" s="46">
        <v>12</v>
      </c>
      <c r="B366" s="47">
        <v>121</v>
      </c>
      <c r="C366" s="48"/>
      <c r="D366" s="48" t="s">
        <v>129</v>
      </c>
      <c r="E366" s="48" t="s">
        <v>332</v>
      </c>
      <c r="F366" s="49">
        <v>6196.617940855542</v>
      </c>
      <c r="G366" s="49">
        <v>5286.888876977608</v>
      </c>
      <c r="H366" s="49">
        <v>117.27589595539263</v>
      </c>
      <c r="I366" s="49">
        <f t="shared" si="137"/>
        <v>5404.164772933001</v>
      </c>
      <c r="J366" s="49">
        <v>205.8012162173782</v>
      </c>
      <c r="K366" s="49">
        <v>586.6519517051611</v>
      </c>
      <c r="L366" s="49">
        <f t="shared" si="138"/>
        <v>87.21152126069063</v>
      </c>
    </row>
    <row r="367" spans="1:12" ht="15" customHeight="1">
      <c r="A367" s="46">
        <v>12</v>
      </c>
      <c r="B367" s="47">
        <v>122</v>
      </c>
      <c r="C367" s="48"/>
      <c r="D367" s="48" t="s">
        <v>130</v>
      </c>
      <c r="E367" s="48" t="s">
        <v>332</v>
      </c>
      <c r="F367" s="49">
        <v>10558.113491468268</v>
      </c>
      <c r="G367" s="49">
        <v>8446.321296211328</v>
      </c>
      <c r="H367" s="49">
        <v>98.28668692900195</v>
      </c>
      <c r="I367" s="49">
        <f t="shared" si="137"/>
        <v>8544.607983140331</v>
      </c>
      <c r="J367" s="49">
        <v>192.98216751800408</v>
      </c>
      <c r="K367" s="49">
        <v>1820.5233408099357</v>
      </c>
      <c r="L367" s="49">
        <f t="shared" si="138"/>
        <v>80.92930607390234</v>
      </c>
    </row>
    <row r="368" spans="1:12" ht="15" customHeight="1">
      <c r="A368" s="46">
        <v>12</v>
      </c>
      <c r="B368" s="47">
        <v>123</v>
      </c>
      <c r="C368" s="48"/>
      <c r="D368" s="48" t="s">
        <v>131</v>
      </c>
      <c r="E368" s="48" t="s">
        <v>332</v>
      </c>
      <c r="F368" s="49">
        <v>6918.356486902863</v>
      </c>
      <c r="G368" s="49">
        <v>3754.087501239382</v>
      </c>
      <c r="H368" s="49">
        <v>83.85669093569678</v>
      </c>
      <c r="I368" s="49">
        <f t="shared" si="137"/>
        <v>3837.944192175079</v>
      </c>
      <c r="J368" s="49">
        <v>167.71338187139355</v>
      </c>
      <c r="K368" s="49">
        <v>2912.698912856391</v>
      </c>
      <c r="L368" s="49">
        <f t="shared" si="138"/>
        <v>55.474796643403515</v>
      </c>
    </row>
    <row r="369" spans="1:12" ht="15" customHeight="1">
      <c r="A369" s="46">
        <v>12</v>
      </c>
      <c r="B369" s="47">
        <v>124</v>
      </c>
      <c r="C369" s="48"/>
      <c r="D369" s="48" t="s">
        <v>132</v>
      </c>
      <c r="E369" s="48" t="s">
        <v>332</v>
      </c>
      <c r="F369" s="49">
        <v>13504.872135841562</v>
      </c>
      <c r="G369" s="49">
        <v>7218.7829984328255</v>
      </c>
      <c r="H369" s="49">
        <v>139.62242600292225</v>
      </c>
      <c r="I369" s="49">
        <f t="shared" si="137"/>
        <v>7358.405424435748</v>
      </c>
      <c r="J369" s="49">
        <v>279.2448520058445</v>
      </c>
      <c r="K369" s="49">
        <v>5867.22185939997</v>
      </c>
      <c r="L369" s="49">
        <f t="shared" si="138"/>
        <v>54.48704253116725</v>
      </c>
    </row>
    <row r="370" spans="1:12" ht="15" customHeight="1">
      <c r="A370" s="46">
        <v>12</v>
      </c>
      <c r="B370" s="47">
        <v>125</v>
      </c>
      <c r="C370" s="48"/>
      <c r="D370" s="48" t="s">
        <v>133</v>
      </c>
      <c r="E370" s="48" t="s">
        <v>332</v>
      </c>
      <c r="F370" s="49">
        <v>5472.130885224981</v>
      </c>
      <c r="G370" s="49">
        <v>2430.1780173021602</v>
      </c>
      <c r="H370" s="49">
        <v>77.94484472045886</v>
      </c>
      <c r="I370" s="49">
        <f t="shared" si="137"/>
        <v>2508.1228620226193</v>
      </c>
      <c r="J370" s="49">
        <v>155.88968944091772</v>
      </c>
      <c r="K370" s="49">
        <v>2808.1183337614434</v>
      </c>
      <c r="L370" s="49">
        <f t="shared" si="138"/>
        <v>45.83448230002452</v>
      </c>
    </row>
    <row r="371" spans="1:12" ht="15" customHeight="1">
      <c r="A371" s="46">
        <v>12</v>
      </c>
      <c r="B371" s="47">
        <v>126</v>
      </c>
      <c r="C371" s="48"/>
      <c r="D371" s="48" t="s">
        <v>134</v>
      </c>
      <c r="E371" s="48" t="s">
        <v>332</v>
      </c>
      <c r="F371" s="49">
        <v>4137.724480829704</v>
      </c>
      <c r="G371" s="49">
        <v>1055.9012372497605</v>
      </c>
      <c r="H371" s="49">
        <v>118.98478414864275</v>
      </c>
      <c r="I371" s="49">
        <f t="shared" si="137"/>
        <v>1174.8860213984033</v>
      </c>
      <c r="J371" s="49">
        <v>237.9695682972855</v>
      </c>
      <c r="K371" s="49">
        <v>2724.8688911340146</v>
      </c>
      <c r="L371" s="49">
        <f t="shared" si="138"/>
        <v>28.39449622230074</v>
      </c>
    </row>
    <row r="372" spans="1:12" ht="15" customHeight="1">
      <c r="A372" s="46">
        <v>12</v>
      </c>
      <c r="B372" s="47">
        <v>127</v>
      </c>
      <c r="C372" s="48"/>
      <c r="D372" s="48" t="s">
        <v>135</v>
      </c>
      <c r="E372" s="48" t="s">
        <v>332</v>
      </c>
      <c r="F372" s="49">
        <v>5292.41531171191</v>
      </c>
      <c r="G372" s="49">
        <v>3938.9820271706703</v>
      </c>
      <c r="H372" s="49">
        <v>124.7112314057263</v>
      </c>
      <c r="I372" s="49">
        <f t="shared" si="137"/>
        <v>4063.6932585763966</v>
      </c>
      <c r="J372" s="49">
        <v>249.4224628114526</v>
      </c>
      <c r="K372" s="49">
        <v>979.2995903240583</v>
      </c>
      <c r="L372" s="49">
        <f t="shared" si="138"/>
        <v>76.78334029424336</v>
      </c>
    </row>
    <row r="373" spans="1:12" ht="15" customHeight="1">
      <c r="A373" s="46">
        <v>12</v>
      </c>
      <c r="B373" s="47">
        <v>128</v>
      </c>
      <c r="C373" s="48"/>
      <c r="D373" s="48" t="s">
        <v>136</v>
      </c>
      <c r="E373" s="48" t="s">
        <v>332</v>
      </c>
      <c r="F373" s="49">
        <v>1112.0626750079</v>
      </c>
      <c r="G373" s="49">
        <v>477.4951788691686</v>
      </c>
      <c r="H373" s="49">
        <v>45.661603076894224</v>
      </c>
      <c r="I373" s="49">
        <f t="shared" si="137"/>
        <v>523.1567819460629</v>
      </c>
      <c r="J373" s="49">
        <v>91.32320615378845</v>
      </c>
      <c r="K373" s="49">
        <v>497.5826869080486</v>
      </c>
      <c r="L373" s="49">
        <f t="shared" si="138"/>
        <v>47.04382169308456</v>
      </c>
    </row>
    <row r="374" spans="1:12" ht="15" customHeight="1">
      <c r="A374" s="46">
        <v>12</v>
      </c>
      <c r="B374" s="47">
        <v>129</v>
      </c>
      <c r="C374" s="48"/>
      <c r="D374" s="48" t="s">
        <v>137</v>
      </c>
      <c r="E374" s="48" t="s">
        <v>332</v>
      </c>
      <c r="F374" s="49">
        <v>6552.867419419348</v>
      </c>
      <c r="G374" s="49">
        <v>3405.2406916558107</v>
      </c>
      <c r="H374" s="49">
        <v>84.79851347139143</v>
      </c>
      <c r="I374" s="49">
        <f t="shared" si="137"/>
        <v>3490.039205127202</v>
      </c>
      <c r="J374" s="49">
        <v>129.6968713276693</v>
      </c>
      <c r="K374" s="49">
        <v>2933.131342964477</v>
      </c>
      <c r="L374" s="49">
        <f t="shared" si="138"/>
        <v>53.259725578828444</v>
      </c>
    </row>
    <row r="375" spans="1:12" s="52" customFormat="1" ht="15" customHeight="1">
      <c r="A375" s="50"/>
      <c r="B375" s="70" t="s">
        <v>390</v>
      </c>
      <c r="C375" s="71"/>
      <c r="D375" s="71"/>
      <c r="E375" s="72"/>
      <c r="F375" s="51">
        <f aca="true" t="shared" si="139" ref="F375:K375">F363+F364+F365+F366+F367+F368+F369+F370+F371+F372+F373+F374</f>
        <v>83429.8216523474</v>
      </c>
      <c r="G375" s="51">
        <f t="shared" si="139"/>
        <v>53241.284530000004</v>
      </c>
      <c r="H375" s="51">
        <f t="shared" si="139"/>
        <v>1256.2199999999998</v>
      </c>
      <c r="I375" s="51">
        <f t="shared" si="139"/>
        <v>54497.504529999984</v>
      </c>
      <c r="J375" s="51">
        <f t="shared" si="139"/>
        <v>2432.0401790365927</v>
      </c>
      <c r="K375" s="51">
        <f t="shared" si="139"/>
        <v>26500.276943310804</v>
      </c>
      <c r="L375" s="51">
        <f t="shared" si="138"/>
        <v>65.32137244292745</v>
      </c>
    </row>
    <row r="376" spans="1:12" s="52" customFormat="1" ht="15" customHeight="1">
      <c r="A376" s="50"/>
      <c r="B376" s="70"/>
      <c r="C376" s="71"/>
      <c r="D376" s="71"/>
      <c r="E376" s="71"/>
      <c r="F376" s="71"/>
      <c r="G376" s="71"/>
      <c r="H376" s="71"/>
      <c r="I376" s="71"/>
      <c r="J376" s="71"/>
      <c r="K376" s="71"/>
      <c r="L376" s="72"/>
    </row>
    <row r="377" spans="1:12" ht="15" customHeight="1">
      <c r="A377" s="46">
        <v>13</v>
      </c>
      <c r="B377" s="47">
        <v>130</v>
      </c>
      <c r="C377" s="48" t="s">
        <v>138</v>
      </c>
      <c r="D377" s="48" t="s">
        <v>139</v>
      </c>
      <c r="E377" s="48" t="s">
        <v>333</v>
      </c>
      <c r="F377" s="49">
        <v>536.9881708994697</v>
      </c>
      <c r="G377" s="49">
        <v>541.27</v>
      </c>
      <c r="H377" s="49">
        <v>15.33</v>
      </c>
      <c r="I377" s="49">
        <f>G377+H377</f>
        <v>556.6</v>
      </c>
      <c r="J377" s="49">
        <v>8.94351571257942</v>
      </c>
      <c r="K377" s="49">
        <v>0</v>
      </c>
      <c r="L377" s="49">
        <f aca="true" t="shared" si="140" ref="L377:L406">I377/F377*100</f>
        <v>103.65219015303076</v>
      </c>
    </row>
    <row r="378" spans="1:12" ht="15" customHeight="1">
      <c r="A378" s="46">
        <v>13</v>
      </c>
      <c r="B378" s="47"/>
      <c r="C378" s="48"/>
      <c r="D378" s="48"/>
      <c r="E378" s="48" t="s">
        <v>332</v>
      </c>
      <c r="F378" s="49">
        <v>10426.983736461707</v>
      </c>
      <c r="G378" s="49">
        <v>9486.525988879313</v>
      </c>
      <c r="H378" s="49">
        <v>287.5599652418171</v>
      </c>
      <c r="I378" s="49">
        <f>G378+H378</f>
        <v>9774.08595412113</v>
      </c>
      <c r="J378" s="49">
        <v>259.72023947512014</v>
      </c>
      <c r="K378" s="49">
        <v>529.1970538984174</v>
      </c>
      <c r="L378" s="49">
        <f t="shared" si="140"/>
        <v>93.73838303729693</v>
      </c>
    </row>
    <row r="379" spans="1:12" ht="15" customHeight="1">
      <c r="A379" s="46"/>
      <c r="B379" s="47"/>
      <c r="C379" s="48"/>
      <c r="D379" s="48"/>
      <c r="E379" s="48" t="s">
        <v>342</v>
      </c>
      <c r="F379" s="49">
        <f aca="true" t="shared" si="141" ref="F379:K379">SUM(F377:F378)</f>
        <v>10963.971907361176</v>
      </c>
      <c r="G379" s="49">
        <f t="shared" si="141"/>
        <v>10027.795988879314</v>
      </c>
      <c r="H379" s="49">
        <f t="shared" si="141"/>
        <v>302.8899652418171</v>
      </c>
      <c r="I379" s="49">
        <f t="shared" si="141"/>
        <v>10330.68595412113</v>
      </c>
      <c r="J379" s="49">
        <f t="shared" si="141"/>
        <v>268.66375518769956</v>
      </c>
      <c r="K379" s="49">
        <f t="shared" si="141"/>
        <v>529.1970538984174</v>
      </c>
      <c r="L379" s="49">
        <f t="shared" si="140"/>
        <v>94.22393673943236</v>
      </c>
    </row>
    <row r="380" spans="1:12" ht="15" customHeight="1">
      <c r="A380" s="46">
        <v>13</v>
      </c>
      <c r="B380" s="47">
        <v>131</v>
      </c>
      <c r="C380" s="48"/>
      <c r="D380" s="48" t="s">
        <v>140</v>
      </c>
      <c r="E380" s="48" t="s">
        <v>333</v>
      </c>
      <c r="F380" s="49">
        <v>1113.2843995223996</v>
      </c>
      <c r="G380" s="49">
        <v>2058.387472378781</v>
      </c>
      <c r="H380" s="49">
        <v>64.12605186298683</v>
      </c>
      <c r="I380" s="49">
        <f>G380+H380</f>
        <v>2122.5135242417678</v>
      </c>
      <c r="J380" s="49">
        <v>38.385330881227745</v>
      </c>
      <c r="K380" s="49">
        <v>15.132134579694613</v>
      </c>
      <c r="L380" s="49">
        <f t="shared" si="140"/>
        <v>190.6533070213082</v>
      </c>
    </row>
    <row r="381" spans="1:12" ht="15" customHeight="1">
      <c r="A381" s="46">
        <v>13</v>
      </c>
      <c r="B381" s="47"/>
      <c r="C381" s="48"/>
      <c r="D381" s="48"/>
      <c r="E381" s="48" t="s">
        <v>332</v>
      </c>
      <c r="F381" s="49">
        <v>5909.21911725813</v>
      </c>
      <c r="G381" s="49">
        <v>5331.347669015484</v>
      </c>
      <c r="H381" s="49">
        <v>218.48300769323072</v>
      </c>
      <c r="I381" s="49">
        <f>G381+H381</f>
        <v>5549.830676708714</v>
      </c>
      <c r="J381" s="49">
        <v>178.5635532562287</v>
      </c>
      <c r="K381" s="49">
        <v>333.53089150461847</v>
      </c>
      <c r="L381" s="49">
        <f t="shared" si="140"/>
        <v>93.91817373128362</v>
      </c>
    </row>
    <row r="382" spans="1:12" ht="15" customHeight="1">
      <c r="A382" s="46"/>
      <c r="B382" s="47"/>
      <c r="C382" s="48"/>
      <c r="D382" s="48"/>
      <c r="E382" s="48" t="s">
        <v>342</v>
      </c>
      <c r="F382" s="49">
        <f aca="true" t="shared" si="142" ref="F382:K382">SUM(F380:F381)</f>
        <v>7022.503516780529</v>
      </c>
      <c r="G382" s="49">
        <f t="shared" si="142"/>
        <v>7389.735141394265</v>
      </c>
      <c r="H382" s="49">
        <f t="shared" si="142"/>
        <v>282.6090595562175</v>
      </c>
      <c r="I382" s="49">
        <f t="shared" si="142"/>
        <v>7672.3442009504815</v>
      </c>
      <c r="J382" s="49">
        <f t="shared" si="142"/>
        <v>216.94888413745645</v>
      </c>
      <c r="K382" s="49">
        <f t="shared" si="142"/>
        <v>348.66302608431306</v>
      </c>
      <c r="L382" s="49">
        <f t="shared" si="140"/>
        <v>109.25368969367028</v>
      </c>
    </row>
    <row r="383" spans="1:12" ht="15" customHeight="1">
      <c r="A383" s="46">
        <v>13</v>
      </c>
      <c r="B383" s="47">
        <v>132</v>
      </c>
      <c r="C383" s="48"/>
      <c r="D383" s="48" t="s">
        <v>141</v>
      </c>
      <c r="E383" s="48" t="s">
        <v>333</v>
      </c>
      <c r="F383" s="49">
        <v>918.3538563699041</v>
      </c>
      <c r="G383" s="49">
        <v>594.1566808510639</v>
      </c>
      <c r="H383" s="49">
        <v>98.81385036535568</v>
      </c>
      <c r="I383" s="49">
        <f>G383+H383</f>
        <v>692.9705312164197</v>
      </c>
      <c r="J383" s="49">
        <v>52.6290662419959</v>
      </c>
      <c r="K383" s="49">
        <v>37.09128888149169</v>
      </c>
      <c r="L383" s="49">
        <f t="shared" si="140"/>
        <v>75.45789963311242</v>
      </c>
    </row>
    <row r="384" spans="1:12" ht="15" customHeight="1">
      <c r="A384" s="46">
        <v>13</v>
      </c>
      <c r="B384" s="47"/>
      <c r="C384" s="48"/>
      <c r="D384" s="48"/>
      <c r="E384" s="48" t="s">
        <v>332</v>
      </c>
      <c r="F384" s="49">
        <v>21468.44957244016</v>
      </c>
      <c r="G384" s="49">
        <v>14954.66198437944</v>
      </c>
      <c r="H384" s="49">
        <v>461.6904397134679</v>
      </c>
      <c r="I384" s="49">
        <f>G384+H384</f>
        <v>15416.352424092907</v>
      </c>
      <c r="J384" s="49">
        <v>986.9392575798514</v>
      </c>
      <c r="K384" s="49">
        <v>5624.943026694064</v>
      </c>
      <c r="L384" s="49">
        <f t="shared" si="140"/>
        <v>71.80934222601452</v>
      </c>
    </row>
    <row r="385" spans="1:12" ht="15" customHeight="1">
      <c r="A385" s="46"/>
      <c r="B385" s="47"/>
      <c r="C385" s="48"/>
      <c r="D385" s="48"/>
      <c r="E385" s="48" t="s">
        <v>342</v>
      </c>
      <c r="F385" s="49">
        <f aca="true" t="shared" si="143" ref="F385:K385">SUM(F383:F384)</f>
        <v>22386.803428810064</v>
      </c>
      <c r="G385" s="49">
        <f t="shared" si="143"/>
        <v>15548.818665230503</v>
      </c>
      <c r="H385" s="49">
        <f t="shared" si="143"/>
        <v>560.5042900788236</v>
      </c>
      <c r="I385" s="49">
        <f t="shared" si="143"/>
        <v>16109.322955309326</v>
      </c>
      <c r="J385" s="49">
        <f t="shared" si="143"/>
        <v>1039.5683238218473</v>
      </c>
      <c r="K385" s="49">
        <f t="shared" si="143"/>
        <v>5662.034315575556</v>
      </c>
      <c r="L385" s="49">
        <f t="shared" si="140"/>
        <v>71.95901374011213</v>
      </c>
    </row>
    <row r="386" spans="1:12" ht="15" customHeight="1">
      <c r="A386" s="46">
        <v>13</v>
      </c>
      <c r="B386" s="47">
        <v>133</v>
      </c>
      <c r="C386" s="48"/>
      <c r="D386" s="48" t="s">
        <v>142</v>
      </c>
      <c r="E386" s="48" t="s">
        <v>333</v>
      </c>
      <c r="F386" s="49">
        <v>569.2032958050942</v>
      </c>
      <c r="G386" s="49">
        <v>672.3395132699048</v>
      </c>
      <c r="H386" s="49">
        <v>43.48272233350025</v>
      </c>
      <c r="I386" s="49">
        <f>G386+H386</f>
        <v>715.822235603405</v>
      </c>
      <c r="J386" s="49">
        <v>5.25254455263015</v>
      </c>
      <c r="K386" s="49">
        <v>0</v>
      </c>
      <c r="L386" s="49">
        <f t="shared" si="140"/>
        <v>125.75862453342432</v>
      </c>
    </row>
    <row r="387" spans="1:12" ht="15" customHeight="1">
      <c r="A387" s="46">
        <v>13</v>
      </c>
      <c r="B387" s="47"/>
      <c r="C387" s="48"/>
      <c r="D387" s="48"/>
      <c r="E387" s="48" t="s">
        <v>332</v>
      </c>
      <c r="F387" s="49">
        <v>8899.233964366744</v>
      </c>
      <c r="G387" s="49">
        <v>8008.079046689812</v>
      </c>
      <c r="H387" s="49">
        <v>274.1745716289637</v>
      </c>
      <c r="I387" s="49">
        <f>G387+H387</f>
        <v>8282.253618318775</v>
      </c>
      <c r="J387" s="49">
        <v>309.4678796119587</v>
      </c>
      <c r="K387" s="49">
        <v>173.11714181396388</v>
      </c>
      <c r="L387" s="49">
        <f t="shared" si="140"/>
        <v>93.06703983153596</v>
      </c>
    </row>
    <row r="388" spans="1:12" ht="15" customHeight="1">
      <c r="A388" s="46"/>
      <c r="B388" s="47"/>
      <c r="C388" s="48"/>
      <c r="D388" s="48"/>
      <c r="E388" s="48" t="s">
        <v>342</v>
      </c>
      <c r="F388" s="49">
        <f aca="true" t="shared" si="144" ref="F388:K388">SUM(F386:F387)</f>
        <v>9468.437260171839</v>
      </c>
      <c r="G388" s="49">
        <f t="shared" si="144"/>
        <v>8680.418559959717</v>
      </c>
      <c r="H388" s="49">
        <f t="shared" si="144"/>
        <v>317.65729396246394</v>
      </c>
      <c r="I388" s="49">
        <f t="shared" si="144"/>
        <v>8998.07585392218</v>
      </c>
      <c r="J388" s="49">
        <f t="shared" si="144"/>
        <v>314.72042416458885</v>
      </c>
      <c r="K388" s="49">
        <f t="shared" si="144"/>
        <v>173.11714181396388</v>
      </c>
      <c r="L388" s="49">
        <f t="shared" si="140"/>
        <v>95.03232272311512</v>
      </c>
    </row>
    <row r="389" spans="1:12" ht="15" customHeight="1">
      <c r="A389" s="46">
        <v>13</v>
      </c>
      <c r="B389" s="47">
        <v>134</v>
      </c>
      <c r="C389" s="48"/>
      <c r="D389" s="48" t="s">
        <v>143</v>
      </c>
      <c r="E389" s="48" t="s">
        <v>333</v>
      </c>
      <c r="F389" s="49">
        <v>1734.4720981745327</v>
      </c>
      <c r="G389" s="49">
        <v>580.6359603295236</v>
      </c>
      <c r="H389" s="49">
        <v>35.29586775241754</v>
      </c>
      <c r="I389" s="49">
        <f>G389+H389</f>
        <v>615.9318280819411</v>
      </c>
      <c r="J389" s="49">
        <v>27.08349129167258</v>
      </c>
      <c r="K389" s="49">
        <v>575.067780188177</v>
      </c>
      <c r="L389" s="49">
        <f t="shared" si="140"/>
        <v>35.511198406142505</v>
      </c>
    </row>
    <row r="390" spans="1:12" ht="15" customHeight="1">
      <c r="A390" s="46">
        <v>13</v>
      </c>
      <c r="B390" s="47"/>
      <c r="C390" s="48"/>
      <c r="D390" s="48"/>
      <c r="E390" s="48" t="s">
        <v>332</v>
      </c>
      <c r="F390" s="49">
        <v>8609.293256555573</v>
      </c>
      <c r="G390" s="49">
        <v>5562.248623148764</v>
      </c>
      <c r="H390" s="49">
        <v>80.16938061628133</v>
      </c>
      <c r="I390" s="49">
        <f>G390+H390</f>
        <v>5642.418003765045</v>
      </c>
      <c r="J390" s="49">
        <v>196.6064224057425</v>
      </c>
      <c r="K390" s="49">
        <v>3342.271144832053</v>
      </c>
      <c r="L390" s="49">
        <f t="shared" si="140"/>
        <v>65.53868982763026</v>
      </c>
    </row>
    <row r="391" spans="1:12" ht="15" customHeight="1">
      <c r="A391" s="46"/>
      <c r="B391" s="47"/>
      <c r="C391" s="48"/>
      <c r="D391" s="48"/>
      <c r="E391" s="48" t="s">
        <v>342</v>
      </c>
      <c r="F391" s="49">
        <f aca="true" t="shared" si="145" ref="F391:K391">SUM(F389:F390)</f>
        <v>10343.765354730105</v>
      </c>
      <c r="G391" s="49">
        <f t="shared" si="145"/>
        <v>6142.884583478288</v>
      </c>
      <c r="H391" s="49">
        <f t="shared" si="145"/>
        <v>115.46524836869887</v>
      </c>
      <c r="I391" s="49">
        <f t="shared" si="145"/>
        <v>6258.3498318469865</v>
      </c>
      <c r="J391" s="49">
        <f t="shared" si="145"/>
        <v>223.68991369741508</v>
      </c>
      <c r="K391" s="49">
        <f t="shared" si="145"/>
        <v>3917.33892502023</v>
      </c>
      <c r="L391" s="49">
        <f t="shared" si="140"/>
        <v>60.50359436068513</v>
      </c>
    </row>
    <row r="392" spans="1:12" ht="15" customHeight="1">
      <c r="A392" s="46">
        <v>13</v>
      </c>
      <c r="B392" s="47">
        <v>135</v>
      </c>
      <c r="C392" s="48"/>
      <c r="D392" s="48" t="s">
        <v>144</v>
      </c>
      <c r="E392" s="48" t="s">
        <v>333</v>
      </c>
      <c r="F392" s="49">
        <v>398.0832709110892</v>
      </c>
      <c r="G392" s="49">
        <v>257.09433350025034</v>
      </c>
      <c r="H392" s="49">
        <v>92.64012543815723</v>
      </c>
      <c r="I392" s="49">
        <f>G392+H392</f>
        <v>349.73445893840756</v>
      </c>
      <c r="J392" s="49">
        <v>7.05221504830835</v>
      </c>
      <c r="K392" s="49">
        <v>8.875199825797317</v>
      </c>
      <c r="L392" s="49">
        <f t="shared" si="140"/>
        <v>87.85459839544973</v>
      </c>
    </row>
    <row r="393" spans="1:12" ht="15" customHeight="1">
      <c r="A393" s="46">
        <v>13</v>
      </c>
      <c r="B393" s="47"/>
      <c r="C393" s="48"/>
      <c r="D393" s="48"/>
      <c r="E393" s="48" t="s">
        <v>332</v>
      </c>
      <c r="F393" s="49">
        <v>8115.277834698336</v>
      </c>
      <c r="G393" s="49">
        <v>6173.595619152</v>
      </c>
      <c r="H393" s="49">
        <v>322.77867985367595</v>
      </c>
      <c r="I393" s="49">
        <f>G393+H393</f>
        <v>6496.374299005676</v>
      </c>
      <c r="J393" s="49">
        <v>720.0039337968775</v>
      </c>
      <c r="K393" s="49">
        <v>927.4231573069766</v>
      </c>
      <c r="L393" s="49">
        <f t="shared" si="140"/>
        <v>80.05116314353717</v>
      </c>
    </row>
    <row r="394" spans="1:12" ht="15" customHeight="1">
      <c r="A394" s="46"/>
      <c r="B394" s="47"/>
      <c r="C394" s="48"/>
      <c r="D394" s="48"/>
      <c r="E394" s="48" t="s">
        <v>342</v>
      </c>
      <c r="F394" s="49">
        <f aca="true" t="shared" si="146" ref="F394:K394">SUM(F392:F393)</f>
        <v>8513.361105609425</v>
      </c>
      <c r="G394" s="49">
        <f t="shared" si="146"/>
        <v>6430.68995265225</v>
      </c>
      <c r="H394" s="49">
        <f t="shared" si="146"/>
        <v>415.41880529183317</v>
      </c>
      <c r="I394" s="49">
        <f t="shared" si="146"/>
        <v>6846.108757944084</v>
      </c>
      <c r="J394" s="49">
        <f t="shared" si="146"/>
        <v>727.0561488451858</v>
      </c>
      <c r="K394" s="49">
        <f t="shared" si="146"/>
        <v>936.2983571327738</v>
      </c>
      <c r="L394" s="49">
        <f t="shared" si="140"/>
        <v>80.41605040614577</v>
      </c>
    </row>
    <row r="395" spans="1:12" ht="15" customHeight="1">
      <c r="A395" s="46">
        <v>13</v>
      </c>
      <c r="B395" s="47">
        <v>136</v>
      </c>
      <c r="C395" s="48"/>
      <c r="D395" s="48" t="s">
        <v>145</v>
      </c>
      <c r="E395" s="48" t="s">
        <v>333</v>
      </c>
      <c r="F395" s="49">
        <v>14.491692774292174</v>
      </c>
      <c r="G395" s="49">
        <v>10.452304352962656</v>
      </c>
      <c r="H395" s="49">
        <v>0.6653619042466357</v>
      </c>
      <c r="I395" s="49">
        <f>G395+H395</f>
        <v>11.117666257209292</v>
      </c>
      <c r="J395" s="49">
        <v>0.5167778592275548</v>
      </c>
      <c r="K395" s="49">
        <v>6.486601149026141</v>
      </c>
      <c r="L395" s="49">
        <f t="shared" si="140"/>
        <v>76.71751278726869</v>
      </c>
    </row>
    <row r="396" spans="1:12" ht="15" customHeight="1">
      <c r="A396" s="46">
        <v>13</v>
      </c>
      <c r="B396" s="47"/>
      <c r="C396" s="48"/>
      <c r="D396" s="48"/>
      <c r="E396" s="48" t="s">
        <v>332</v>
      </c>
      <c r="F396" s="49">
        <v>5711.163918653323</v>
      </c>
      <c r="G396" s="49">
        <v>1858.399727765035</v>
      </c>
      <c r="H396" s="49">
        <v>110.42647253833661</v>
      </c>
      <c r="I396" s="49">
        <f>G396+H396</f>
        <v>1968.8262003033717</v>
      </c>
      <c r="J396" s="49">
        <v>229.2426698846253</v>
      </c>
      <c r="K396" s="49">
        <v>3475.6856005045033</v>
      </c>
      <c r="L396" s="49">
        <f t="shared" si="140"/>
        <v>34.4732917553453</v>
      </c>
    </row>
    <row r="397" spans="1:12" ht="15" customHeight="1">
      <c r="A397" s="46"/>
      <c r="B397" s="47"/>
      <c r="C397" s="48"/>
      <c r="D397" s="48"/>
      <c r="E397" s="48" t="s">
        <v>342</v>
      </c>
      <c r="F397" s="49">
        <f aca="true" t="shared" si="147" ref="F397:K397">SUM(F395:F396)</f>
        <v>5725.655611427615</v>
      </c>
      <c r="G397" s="49">
        <f t="shared" si="147"/>
        <v>1868.8520321179979</v>
      </c>
      <c r="H397" s="49">
        <f t="shared" si="147"/>
        <v>111.09183444258325</v>
      </c>
      <c r="I397" s="49">
        <f t="shared" si="147"/>
        <v>1979.943866560581</v>
      </c>
      <c r="J397" s="49">
        <f t="shared" si="147"/>
        <v>229.75944774385283</v>
      </c>
      <c r="K397" s="49">
        <f t="shared" si="147"/>
        <v>3482.1722016535296</v>
      </c>
      <c r="L397" s="49">
        <f t="shared" si="140"/>
        <v>34.58021230981632</v>
      </c>
    </row>
    <row r="398" spans="1:12" ht="15" customHeight="1">
      <c r="A398" s="46">
        <v>13</v>
      </c>
      <c r="B398" s="47">
        <v>137</v>
      </c>
      <c r="C398" s="48"/>
      <c r="D398" s="48" t="s">
        <v>146</v>
      </c>
      <c r="E398" s="48" t="s">
        <v>333</v>
      </c>
      <c r="F398" s="49">
        <v>868.659041754363</v>
      </c>
      <c r="G398" s="49">
        <v>267.82800000000003</v>
      </c>
      <c r="H398" s="49">
        <v>49.48</v>
      </c>
      <c r="I398" s="49">
        <f>G398+H398</f>
        <v>317.30800000000005</v>
      </c>
      <c r="J398" s="49">
        <v>10.120623047230723</v>
      </c>
      <c r="K398" s="49">
        <v>85.6092136914328</v>
      </c>
      <c r="L398" s="49">
        <f t="shared" si="140"/>
        <v>36.52848640810298</v>
      </c>
    </row>
    <row r="399" spans="1:12" ht="15" customHeight="1">
      <c r="A399" s="46">
        <v>13</v>
      </c>
      <c r="B399" s="47"/>
      <c r="C399" s="48"/>
      <c r="D399" s="48"/>
      <c r="E399" s="48" t="s">
        <v>332</v>
      </c>
      <c r="F399" s="49">
        <v>6642.562511706411</v>
      </c>
      <c r="G399" s="49">
        <v>4739.1767085793535</v>
      </c>
      <c r="H399" s="49">
        <v>173.22558023691346</v>
      </c>
      <c r="I399" s="49">
        <f>G399+H399</f>
        <v>4912.402288816267</v>
      </c>
      <c r="J399" s="49">
        <v>432.3931323948225</v>
      </c>
      <c r="K399" s="49">
        <v>1748.9954037583218</v>
      </c>
      <c r="L399" s="49">
        <f t="shared" si="140"/>
        <v>73.95342204396233</v>
      </c>
    </row>
    <row r="400" spans="1:12" ht="15" customHeight="1">
      <c r="A400" s="46"/>
      <c r="B400" s="47"/>
      <c r="C400" s="48"/>
      <c r="D400" s="48"/>
      <c r="E400" s="48" t="s">
        <v>342</v>
      </c>
      <c r="F400" s="49">
        <f aca="true" t="shared" si="148" ref="F400:K400">SUM(F398:F399)</f>
        <v>7511.221553460774</v>
      </c>
      <c r="G400" s="49">
        <f t="shared" si="148"/>
        <v>5007.004708579354</v>
      </c>
      <c r="H400" s="49">
        <f t="shared" si="148"/>
        <v>222.70558023691345</v>
      </c>
      <c r="I400" s="49">
        <f t="shared" si="148"/>
        <v>5229.710288816267</v>
      </c>
      <c r="J400" s="49">
        <f t="shared" si="148"/>
        <v>442.5137554420532</v>
      </c>
      <c r="K400" s="49">
        <f t="shared" si="148"/>
        <v>1834.6046174497546</v>
      </c>
      <c r="L400" s="49">
        <f t="shared" si="140"/>
        <v>69.6252966524026</v>
      </c>
    </row>
    <row r="401" spans="1:12" ht="15" customHeight="1">
      <c r="A401" s="46">
        <v>13</v>
      </c>
      <c r="B401" s="47">
        <v>138</v>
      </c>
      <c r="C401" s="48"/>
      <c r="D401" s="48" t="s">
        <v>147</v>
      </c>
      <c r="E401" s="48" t="s">
        <v>333</v>
      </c>
      <c r="F401" s="49">
        <v>3423.0226540377967</v>
      </c>
      <c r="G401" s="49">
        <v>550.6327353175138</v>
      </c>
      <c r="H401" s="49">
        <v>36.80334534333582</v>
      </c>
      <c r="I401" s="49">
        <f>G401+H401</f>
        <v>587.4360806608497</v>
      </c>
      <c r="J401" s="49">
        <v>18.22663712647958</v>
      </c>
      <c r="K401" s="49">
        <v>881.792224972919</v>
      </c>
      <c r="L401" s="49">
        <f t="shared" si="140"/>
        <v>17.161326115324137</v>
      </c>
    </row>
    <row r="402" spans="1:12" ht="15" customHeight="1">
      <c r="A402" s="46">
        <v>13</v>
      </c>
      <c r="B402" s="47"/>
      <c r="C402" s="48"/>
      <c r="D402" s="48"/>
      <c r="E402" s="48" t="s">
        <v>332</v>
      </c>
      <c r="F402" s="49">
        <v>3967.979541000963</v>
      </c>
      <c r="G402" s="49">
        <v>3302.494112390797</v>
      </c>
      <c r="H402" s="49">
        <v>90.63897247731317</v>
      </c>
      <c r="I402" s="49">
        <f>G402+H402</f>
        <v>3393.13308486811</v>
      </c>
      <c r="J402" s="49">
        <v>234.48259846944023</v>
      </c>
      <c r="K402" s="49">
        <v>2251.1209206639423</v>
      </c>
      <c r="L402" s="49">
        <f t="shared" si="140"/>
        <v>85.51286743812591</v>
      </c>
    </row>
    <row r="403" spans="1:12" ht="15" customHeight="1">
      <c r="A403" s="46"/>
      <c r="B403" s="47"/>
      <c r="C403" s="48"/>
      <c r="D403" s="48"/>
      <c r="E403" s="48" t="s">
        <v>342</v>
      </c>
      <c r="F403" s="49">
        <f aca="true" t="shared" si="149" ref="F403:K403">SUM(F401:F402)</f>
        <v>7391.00219503876</v>
      </c>
      <c r="G403" s="49">
        <f t="shared" si="149"/>
        <v>3853.126847708311</v>
      </c>
      <c r="H403" s="49">
        <f t="shared" si="149"/>
        <v>127.442317820649</v>
      </c>
      <c r="I403" s="49">
        <f t="shared" si="149"/>
        <v>3980.5691655289597</v>
      </c>
      <c r="J403" s="49">
        <f t="shared" si="149"/>
        <v>252.7092355959198</v>
      </c>
      <c r="K403" s="49">
        <f t="shared" si="149"/>
        <v>3132.9131456368614</v>
      </c>
      <c r="L403" s="49">
        <f t="shared" si="140"/>
        <v>53.856960943685465</v>
      </c>
    </row>
    <row r="404" spans="1:12" s="52" customFormat="1" ht="15" customHeight="1">
      <c r="A404" s="50"/>
      <c r="B404" s="67" t="s">
        <v>333</v>
      </c>
      <c r="C404" s="68"/>
      <c r="D404" s="68"/>
      <c r="E404" s="69"/>
      <c r="F404" s="51">
        <f aca="true" t="shared" si="150" ref="F404:K405">F377+F380+F383+F386+F389+F392+F395+F398+F401</f>
        <v>9576.558480248941</v>
      </c>
      <c r="G404" s="51">
        <f t="shared" si="150"/>
        <v>5532.7970000000005</v>
      </c>
      <c r="H404" s="51">
        <f t="shared" si="150"/>
        <v>436.63732500000003</v>
      </c>
      <c r="I404" s="51">
        <f t="shared" si="150"/>
        <v>5969.434324999998</v>
      </c>
      <c r="J404" s="51">
        <f t="shared" si="150"/>
        <v>168.21020176135195</v>
      </c>
      <c r="K404" s="51">
        <f t="shared" si="150"/>
        <v>1610.0544432885386</v>
      </c>
      <c r="L404" s="51">
        <f t="shared" si="140"/>
        <v>62.33381582028228</v>
      </c>
    </row>
    <row r="405" spans="1:12" s="52" customFormat="1" ht="15" customHeight="1">
      <c r="A405" s="50"/>
      <c r="B405" s="67" t="s">
        <v>332</v>
      </c>
      <c r="C405" s="68"/>
      <c r="D405" s="68"/>
      <c r="E405" s="69"/>
      <c r="F405" s="51">
        <f t="shared" si="150"/>
        <v>79750.16345314136</v>
      </c>
      <c r="G405" s="51">
        <f t="shared" si="150"/>
        <v>59416.529480000005</v>
      </c>
      <c r="H405" s="51">
        <f t="shared" si="150"/>
        <v>2019.1470700000002</v>
      </c>
      <c r="I405" s="51">
        <f t="shared" si="150"/>
        <v>61435.67655</v>
      </c>
      <c r="J405" s="51">
        <f t="shared" si="150"/>
        <v>3547.419686874667</v>
      </c>
      <c r="K405" s="51">
        <f t="shared" si="150"/>
        <v>18406.28434097686</v>
      </c>
      <c r="L405" s="51">
        <f t="shared" si="140"/>
        <v>77.03517320826262</v>
      </c>
    </row>
    <row r="406" spans="1:12" s="52" customFormat="1" ht="15" customHeight="1">
      <c r="A406" s="50"/>
      <c r="B406" s="67" t="s">
        <v>342</v>
      </c>
      <c r="C406" s="68"/>
      <c r="D406" s="68"/>
      <c r="E406" s="69"/>
      <c r="F406" s="51">
        <f aca="true" t="shared" si="151" ref="F406:K406">F404+F405</f>
        <v>89326.7219333903</v>
      </c>
      <c r="G406" s="51">
        <f t="shared" si="151"/>
        <v>64949.32648</v>
      </c>
      <c r="H406" s="51">
        <f t="shared" si="151"/>
        <v>2455.784395</v>
      </c>
      <c r="I406" s="51">
        <f t="shared" si="151"/>
        <v>67405.110875</v>
      </c>
      <c r="J406" s="51">
        <f t="shared" si="151"/>
        <v>3715.629888636019</v>
      </c>
      <c r="K406" s="51">
        <f t="shared" si="151"/>
        <v>20016.3387842654</v>
      </c>
      <c r="L406" s="51">
        <f t="shared" si="140"/>
        <v>75.45906691310475</v>
      </c>
    </row>
    <row r="407" spans="1:12" s="52" customFormat="1" ht="15" customHeight="1">
      <c r="A407" s="50"/>
      <c r="B407" s="70"/>
      <c r="C407" s="71"/>
      <c r="D407" s="71"/>
      <c r="E407" s="71"/>
      <c r="F407" s="71"/>
      <c r="G407" s="71"/>
      <c r="H407" s="71"/>
      <c r="I407" s="71"/>
      <c r="J407" s="71"/>
      <c r="K407" s="71"/>
      <c r="L407" s="72"/>
    </row>
    <row r="408" spans="1:12" ht="15" customHeight="1">
      <c r="A408" s="46">
        <v>14</v>
      </c>
      <c r="B408" s="47">
        <v>139</v>
      </c>
      <c r="C408" s="48" t="s">
        <v>148</v>
      </c>
      <c r="D408" s="48" t="s">
        <v>149</v>
      </c>
      <c r="E408" s="48" t="s">
        <v>333</v>
      </c>
      <c r="F408" s="49">
        <v>4286.5274771689365</v>
      </c>
      <c r="G408" s="49">
        <v>2929.583788412278</v>
      </c>
      <c r="H408" s="49">
        <v>202.41493806174864</v>
      </c>
      <c r="I408" s="49">
        <f>G408+H408</f>
        <v>3131.9987264740266</v>
      </c>
      <c r="J408" s="49">
        <v>159.66586450768148</v>
      </c>
      <c r="K408" s="49">
        <v>1067.3932113266164</v>
      </c>
      <c r="L408" s="49">
        <f aca="true" t="shared" si="152" ref="L408:L439">I408/F408*100</f>
        <v>73.06610637994963</v>
      </c>
    </row>
    <row r="409" spans="1:12" ht="15" customHeight="1">
      <c r="A409" s="46">
        <v>14</v>
      </c>
      <c r="B409" s="47"/>
      <c r="C409" s="48"/>
      <c r="D409" s="48"/>
      <c r="E409" s="48" t="s">
        <v>332</v>
      </c>
      <c r="F409" s="49">
        <v>8312.99549787305</v>
      </c>
      <c r="G409" s="49">
        <v>3708.084</v>
      </c>
      <c r="H409" s="49">
        <v>251.08715</v>
      </c>
      <c r="I409" s="49">
        <f>G409+H409</f>
        <v>3959.1711499999997</v>
      </c>
      <c r="J409" s="49">
        <v>767.5973545855429</v>
      </c>
      <c r="K409" s="49">
        <v>3556.054612376158</v>
      </c>
      <c r="L409" s="49">
        <f t="shared" si="152"/>
        <v>47.62628767227153</v>
      </c>
    </row>
    <row r="410" spans="1:12" ht="15" customHeight="1">
      <c r="A410" s="46"/>
      <c r="B410" s="47"/>
      <c r="C410" s="48"/>
      <c r="D410" s="48"/>
      <c r="E410" s="48" t="s">
        <v>342</v>
      </c>
      <c r="F410" s="49">
        <f aca="true" t="shared" si="153" ref="F410:K410">SUM(F408:F409)</f>
        <v>12599.522975041986</v>
      </c>
      <c r="G410" s="49">
        <f t="shared" si="153"/>
        <v>6637.667788412278</v>
      </c>
      <c r="H410" s="49">
        <f t="shared" si="153"/>
        <v>453.5020880617486</v>
      </c>
      <c r="I410" s="49">
        <f t="shared" si="153"/>
        <v>7091.169876474027</v>
      </c>
      <c r="J410" s="49">
        <f t="shared" si="153"/>
        <v>927.2632190932244</v>
      </c>
      <c r="K410" s="49">
        <f t="shared" si="153"/>
        <v>4623.447823702774</v>
      </c>
      <c r="L410" s="49">
        <f t="shared" si="152"/>
        <v>56.28125676282119</v>
      </c>
    </row>
    <row r="411" spans="1:12" ht="15" customHeight="1">
      <c r="A411" s="46">
        <v>14</v>
      </c>
      <c r="B411" s="47">
        <v>140</v>
      </c>
      <c r="C411" s="48"/>
      <c r="D411" s="48" t="s">
        <v>150</v>
      </c>
      <c r="E411" s="48" t="s">
        <v>333</v>
      </c>
      <c r="F411" s="49">
        <v>1582.5451494894492</v>
      </c>
      <c r="G411" s="49">
        <v>1093.358</v>
      </c>
      <c r="H411" s="49">
        <v>71.21150000000002</v>
      </c>
      <c r="I411" s="49">
        <f>G411+H411</f>
        <v>1164.5695</v>
      </c>
      <c r="J411" s="49">
        <v>63.722609997484554</v>
      </c>
      <c r="K411" s="49">
        <v>72.2785778007018</v>
      </c>
      <c r="L411" s="49">
        <f t="shared" si="152"/>
        <v>73.58839021911673</v>
      </c>
    </row>
    <row r="412" spans="1:12" ht="15" customHeight="1">
      <c r="A412" s="46">
        <v>14</v>
      </c>
      <c r="B412" s="47"/>
      <c r="C412" s="48"/>
      <c r="D412" s="48"/>
      <c r="E412" s="48" t="s">
        <v>332</v>
      </c>
      <c r="F412" s="49">
        <v>10236.012645856643</v>
      </c>
      <c r="G412" s="49">
        <v>6393.6489461077</v>
      </c>
      <c r="H412" s="49">
        <v>658.1469576220206</v>
      </c>
      <c r="I412" s="49">
        <f>G412+H412</f>
        <v>7051.7959037297205</v>
      </c>
      <c r="J412" s="49">
        <v>1360.2127428909591</v>
      </c>
      <c r="K412" s="49">
        <v>2105.9784609272288</v>
      </c>
      <c r="L412" s="49">
        <f t="shared" si="152"/>
        <v>68.89202023977728</v>
      </c>
    </row>
    <row r="413" spans="1:12" ht="15" customHeight="1">
      <c r="A413" s="46"/>
      <c r="B413" s="47"/>
      <c r="C413" s="48"/>
      <c r="D413" s="48"/>
      <c r="E413" s="48" t="s">
        <v>342</v>
      </c>
      <c r="F413" s="49">
        <f aca="true" t="shared" si="154" ref="F413:K413">SUM(F411:F412)</f>
        <v>11818.557795346092</v>
      </c>
      <c r="G413" s="49">
        <f t="shared" si="154"/>
        <v>7487.0069461077</v>
      </c>
      <c r="H413" s="49">
        <f t="shared" si="154"/>
        <v>729.3584576220206</v>
      </c>
      <c r="I413" s="49">
        <f t="shared" si="154"/>
        <v>8216.36540372972</v>
      </c>
      <c r="J413" s="49">
        <f t="shared" si="154"/>
        <v>1423.9353528884437</v>
      </c>
      <c r="K413" s="49">
        <f t="shared" si="154"/>
        <v>2178.2570387279306</v>
      </c>
      <c r="L413" s="49">
        <f t="shared" si="152"/>
        <v>69.52088017850332</v>
      </c>
    </row>
    <row r="414" spans="1:12" ht="15" customHeight="1">
      <c r="A414" s="46">
        <v>14</v>
      </c>
      <c r="B414" s="47">
        <v>141</v>
      </c>
      <c r="C414" s="48"/>
      <c r="D414" s="48" t="s">
        <v>151</v>
      </c>
      <c r="E414" s="48" t="s">
        <v>332</v>
      </c>
      <c r="F414" s="49">
        <v>4636.250996125097</v>
      </c>
      <c r="G414" s="49">
        <v>994.3758179686337</v>
      </c>
      <c r="H414" s="49">
        <v>379.6066400451634</v>
      </c>
      <c r="I414" s="49">
        <f>G414+H414</f>
        <v>1373.982458013797</v>
      </c>
      <c r="J414" s="49">
        <v>766.7718550548076</v>
      </c>
      <c r="K414" s="49">
        <v>2495.4966830564913</v>
      </c>
      <c r="L414" s="49">
        <f t="shared" si="152"/>
        <v>29.635635757471913</v>
      </c>
    </row>
    <row r="415" spans="1:12" ht="15" customHeight="1">
      <c r="A415" s="46">
        <v>14</v>
      </c>
      <c r="B415" s="47">
        <v>142</v>
      </c>
      <c r="C415" s="48"/>
      <c r="D415" s="48" t="s">
        <v>148</v>
      </c>
      <c r="E415" s="48" t="s">
        <v>333</v>
      </c>
      <c r="F415" s="49">
        <v>6025.503407224502</v>
      </c>
      <c r="G415" s="49">
        <v>2862.876358291888</v>
      </c>
      <c r="H415" s="49">
        <v>481.46023677214555</v>
      </c>
      <c r="I415" s="49">
        <f>G415+H415</f>
        <v>3344.3365950640336</v>
      </c>
      <c r="J415" s="49">
        <v>419.86484077035254</v>
      </c>
      <c r="K415" s="49">
        <v>1757.3381342253806</v>
      </c>
      <c r="L415" s="49">
        <f t="shared" si="152"/>
        <v>55.503023881029044</v>
      </c>
    </row>
    <row r="416" spans="1:12" ht="15" customHeight="1">
      <c r="A416" s="46">
        <v>14</v>
      </c>
      <c r="B416" s="47"/>
      <c r="C416" s="48"/>
      <c r="D416" s="48"/>
      <c r="E416" s="48" t="s">
        <v>332</v>
      </c>
      <c r="F416" s="49">
        <v>8249.89287346906</v>
      </c>
      <c r="G416" s="49">
        <v>2553.215535821183</v>
      </c>
      <c r="H416" s="49">
        <v>336.2746691348949</v>
      </c>
      <c r="I416" s="49">
        <f>G416+H416</f>
        <v>2889.490204956078</v>
      </c>
      <c r="J416" s="49">
        <v>866.2145658109753</v>
      </c>
      <c r="K416" s="49">
        <v>4737.485194161091</v>
      </c>
      <c r="L416" s="49">
        <f t="shared" si="152"/>
        <v>35.024578491781725</v>
      </c>
    </row>
    <row r="417" spans="1:12" ht="15" customHeight="1">
      <c r="A417" s="46"/>
      <c r="B417" s="47"/>
      <c r="C417" s="48"/>
      <c r="D417" s="48"/>
      <c r="E417" s="48" t="s">
        <v>342</v>
      </c>
      <c r="F417" s="49">
        <f aca="true" t="shared" si="155" ref="F417:K417">SUM(F415:F416)</f>
        <v>14275.396280693561</v>
      </c>
      <c r="G417" s="49">
        <f t="shared" si="155"/>
        <v>5416.091894113071</v>
      </c>
      <c r="H417" s="49">
        <f t="shared" si="155"/>
        <v>817.7349059070405</v>
      </c>
      <c r="I417" s="49">
        <f t="shared" si="155"/>
        <v>6233.8268000201115</v>
      </c>
      <c r="J417" s="49">
        <f t="shared" si="155"/>
        <v>1286.079406581328</v>
      </c>
      <c r="K417" s="49">
        <f t="shared" si="155"/>
        <v>6494.823328386472</v>
      </c>
      <c r="L417" s="49">
        <f t="shared" si="152"/>
        <v>43.66832750170943</v>
      </c>
    </row>
    <row r="418" spans="1:12" ht="15" customHeight="1">
      <c r="A418" s="46">
        <v>14</v>
      </c>
      <c r="B418" s="47">
        <v>143</v>
      </c>
      <c r="C418" s="48"/>
      <c r="D418" s="48" t="s">
        <v>152</v>
      </c>
      <c r="E418" s="48" t="s">
        <v>333</v>
      </c>
      <c r="F418" s="49">
        <v>151.2693996771456</v>
      </c>
      <c r="G418" s="49">
        <v>82.38191250579688</v>
      </c>
      <c r="H418" s="49">
        <v>15.922170041737518</v>
      </c>
      <c r="I418" s="49">
        <f>G418+H418</f>
        <v>98.30408254753439</v>
      </c>
      <c r="J418" s="49">
        <v>15.909339015495194</v>
      </c>
      <c r="K418" s="49">
        <v>0</v>
      </c>
      <c r="L418" s="49">
        <f t="shared" si="152"/>
        <v>64.98609947375006</v>
      </c>
    </row>
    <row r="419" spans="1:12" ht="15" customHeight="1">
      <c r="A419" s="46">
        <v>14</v>
      </c>
      <c r="B419" s="47"/>
      <c r="C419" s="48"/>
      <c r="D419" s="48"/>
      <c r="E419" s="48" t="s">
        <v>332</v>
      </c>
      <c r="F419" s="49">
        <v>5265.3678875078385</v>
      </c>
      <c r="G419" s="49">
        <v>926.6168260505929</v>
      </c>
      <c r="H419" s="49">
        <v>241.8804996583608</v>
      </c>
      <c r="I419" s="49">
        <f>G419+H419</f>
        <v>1168.4973257089537</v>
      </c>
      <c r="J419" s="49">
        <v>802.1109873847503</v>
      </c>
      <c r="K419" s="49">
        <v>3712.8305487745038</v>
      </c>
      <c r="L419" s="49">
        <f t="shared" si="152"/>
        <v>22.192130743252157</v>
      </c>
    </row>
    <row r="420" spans="1:12" ht="15" customHeight="1">
      <c r="A420" s="46"/>
      <c r="B420" s="47"/>
      <c r="C420" s="48"/>
      <c r="D420" s="48"/>
      <c r="E420" s="48" t="s">
        <v>342</v>
      </c>
      <c r="F420" s="49">
        <f aca="true" t="shared" si="156" ref="F420:K420">SUM(F418:F419)</f>
        <v>5416.637287184984</v>
      </c>
      <c r="G420" s="49">
        <f t="shared" si="156"/>
        <v>1008.9987385563898</v>
      </c>
      <c r="H420" s="49">
        <f t="shared" si="156"/>
        <v>257.8026697000983</v>
      </c>
      <c r="I420" s="49">
        <f t="shared" si="156"/>
        <v>1266.801408256488</v>
      </c>
      <c r="J420" s="49">
        <f t="shared" si="156"/>
        <v>818.0203264002455</v>
      </c>
      <c r="K420" s="49">
        <f t="shared" si="156"/>
        <v>3712.8305487745038</v>
      </c>
      <c r="L420" s="49">
        <f t="shared" si="152"/>
        <v>23.387229771754612</v>
      </c>
    </row>
    <row r="421" spans="1:12" ht="15" customHeight="1">
      <c r="A421" s="46">
        <v>14</v>
      </c>
      <c r="B421" s="47">
        <v>144</v>
      </c>
      <c r="C421" s="48"/>
      <c r="D421" s="48" t="s">
        <v>153</v>
      </c>
      <c r="E421" s="48" t="s">
        <v>333</v>
      </c>
      <c r="F421" s="49">
        <v>7015.532967685558</v>
      </c>
      <c r="G421" s="49">
        <v>6470.7869532046325</v>
      </c>
      <c r="H421" s="49">
        <v>309.8250357142857</v>
      </c>
      <c r="I421" s="49">
        <f>G421+H421</f>
        <v>6780.6119889189185</v>
      </c>
      <c r="J421" s="49">
        <v>184.6837204287425</v>
      </c>
      <c r="K421" s="49">
        <v>220.91526980083034</v>
      </c>
      <c r="L421" s="49">
        <f t="shared" si="152"/>
        <v>96.6514165089279</v>
      </c>
    </row>
    <row r="422" spans="1:12" ht="15" customHeight="1">
      <c r="A422" s="46">
        <v>14</v>
      </c>
      <c r="B422" s="47"/>
      <c r="C422" s="48"/>
      <c r="D422" s="48"/>
      <c r="E422" s="48" t="s">
        <v>332</v>
      </c>
      <c r="F422" s="49">
        <v>9923.06527788491</v>
      </c>
      <c r="G422" s="49">
        <v>7404.520817539226</v>
      </c>
      <c r="H422" s="49">
        <v>366.9965430051415</v>
      </c>
      <c r="I422" s="49">
        <f>G422+H422</f>
        <v>7771.517360544368</v>
      </c>
      <c r="J422" s="49">
        <v>755.1350624904874</v>
      </c>
      <c r="K422" s="49">
        <v>837.8560161720332</v>
      </c>
      <c r="L422" s="49">
        <f t="shared" si="152"/>
        <v>78.31770872115897</v>
      </c>
    </row>
    <row r="423" spans="1:12" ht="15" customHeight="1">
      <c r="A423" s="46"/>
      <c r="B423" s="47"/>
      <c r="C423" s="48"/>
      <c r="D423" s="48"/>
      <c r="E423" s="48" t="s">
        <v>342</v>
      </c>
      <c r="F423" s="49">
        <f aca="true" t="shared" si="157" ref="F423:K423">SUM(F421:F422)</f>
        <v>16938.59824557047</v>
      </c>
      <c r="G423" s="49">
        <f t="shared" si="157"/>
        <v>13875.307770743859</v>
      </c>
      <c r="H423" s="49">
        <f t="shared" si="157"/>
        <v>676.8215787194272</v>
      </c>
      <c r="I423" s="49">
        <f t="shared" si="157"/>
        <v>14552.129349463286</v>
      </c>
      <c r="J423" s="49">
        <f t="shared" si="157"/>
        <v>939.8187829192299</v>
      </c>
      <c r="K423" s="49">
        <f t="shared" si="157"/>
        <v>1058.7712859728636</v>
      </c>
      <c r="L423" s="49">
        <f t="shared" si="152"/>
        <v>85.91106028073334</v>
      </c>
    </row>
    <row r="424" spans="1:12" ht="15" customHeight="1">
      <c r="A424" s="46">
        <v>14</v>
      </c>
      <c r="B424" s="47">
        <v>145</v>
      </c>
      <c r="C424" s="48"/>
      <c r="D424" s="48" t="s">
        <v>154</v>
      </c>
      <c r="E424" s="48" t="s">
        <v>333</v>
      </c>
      <c r="F424" s="49">
        <v>243.4404225046141</v>
      </c>
      <c r="G424" s="49">
        <v>260.8077</v>
      </c>
      <c r="H424" s="49">
        <v>23.2359</v>
      </c>
      <c r="I424" s="49">
        <f>G424+H424</f>
        <v>284.0436</v>
      </c>
      <c r="J424" s="49">
        <v>5.918743686176111</v>
      </c>
      <c r="K424" s="49">
        <v>59.76777297070793</v>
      </c>
      <c r="L424" s="49">
        <f t="shared" si="152"/>
        <v>116.67889706961725</v>
      </c>
    </row>
    <row r="425" spans="1:12" ht="15" customHeight="1">
      <c r="A425" s="46">
        <v>14</v>
      </c>
      <c r="B425" s="47"/>
      <c r="C425" s="48"/>
      <c r="D425" s="48"/>
      <c r="E425" s="48" t="s">
        <v>332</v>
      </c>
      <c r="F425" s="49">
        <v>19897.869017003064</v>
      </c>
      <c r="G425" s="49">
        <v>10858.12599144785</v>
      </c>
      <c r="H425" s="49">
        <v>401.5152789590905</v>
      </c>
      <c r="I425" s="49">
        <f>G425+H425</f>
        <v>11259.64127040694</v>
      </c>
      <c r="J425" s="49">
        <v>935.0444208572402</v>
      </c>
      <c r="K425" s="49">
        <v>7516.555393560077</v>
      </c>
      <c r="L425" s="49">
        <f t="shared" si="152"/>
        <v>56.58717152467627</v>
      </c>
    </row>
    <row r="426" spans="1:12" ht="15" customHeight="1">
      <c r="A426" s="46"/>
      <c r="B426" s="47"/>
      <c r="C426" s="48"/>
      <c r="D426" s="48"/>
      <c r="E426" s="48" t="s">
        <v>342</v>
      </c>
      <c r="F426" s="49">
        <f aca="true" t="shared" si="158" ref="F426:K426">SUM(F424:F425)</f>
        <v>20141.309439507677</v>
      </c>
      <c r="G426" s="49">
        <f t="shared" si="158"/>
        <v>11118.93369144785</v>
      </c>
      <c r="H426" s="49">
        <f t="shared" si="158"/>
        <v>424.7511789590905</v>
      </c>
      <c r="I426" s="49">
        <f t="shared" si="158"/>
        <v>11543.684870406942</v>
      </c>
      <c r="J426" s="49">
        <f t="shared" si="158"/>
        <v>940.9631645434163</v>
      </c>
      <c r="K426" s="49">
        <f t="shared" si="158"/>
        <v>7576.323166530785</v>
      </c>
      <c r="L426" s="49">
        <f t="shared" si="152"/>
        <v>57.313477582364726</v>
      </c>
    </row>
    <row r="427" spans="1:12" ht="15" customHeight="1">
      <c r="A427" s="46">
        <v>14</v>
      </c>
      <c r="B427" s="47">
        <v>146</v>
      </c>
      <c r="C427" s="48"/>
      <c r="D427" s="48" t="s">
        <v>155</v>
      </c>
      <c r="E427" s="48" t="s">
        <v>333</v>
      </c>
      <c r="F427" s="49">
        <v>1051.8439904533507</v>
      </c>
      <c r="G427" s="49">
        <v>2090.814</v>
      </c>
      <c r="H427" s="49">
        <v>137.897</v>
      </c>
      <c r="I427" s="49">
        <f>G427+H427</f>
        <v>2228.711</v>
      </c>
      <c r="J427" s="49">
        <v>27.95852185897217</v>
      </c>
      <c r="K427" s="49">
        <v>8.903462449393123</v>
      </c>
      <c r="L427" s="49">
        <f t="shared" si="152"/>
        <v>211.88608008678293</v>
      </c>
    </row>
    <row r="428" spans="1:12" ht="15" customHeight="1">
      <c r="A428" s="46">
        <v>14</v>
      </c>
      <c r="B428" s="47"/>
      <c r="C428" s="48"/>
      <c r="D428" s="48"/>
      <c r="E428" s="48" t="s">
        <v>332</v>
      </c>
      <c r="F428" s="49">
        <v>15472.950900965016</v>
      </c>
      <c r="G428" s="49">
        <v>10534.863615789474</v>
      </c>
      <c r="H428" s="49">
        <v>557.0746415789473</v>
      </c>
      <c r="I428" s="49">
        <f>G428+H428</f>
        <v>11091.938257368422</v>
      </c>
      <c r="J428" s="49">
        <v>1146.7486528282705</v>
      </c>
      <c r="K428" s="49">
        <v>2020.534996913312</v>
      </c>
      <c r="L428" s="49">
        <f t="shared" si="152"/>
        <v>71.68599143345463</v>
      </c>
    </row>
    <row r="429" spans="1:12" ht="15" customHeight="1">
      <c r="A429" s="46"/>
      <c r="B429" s="47"/>
      <c r="C429" s="48"/>
      <c r="D429" s="48"/>
      <c r="E429" s="48" t="s">
        <v>342</v>
      </c>
      <c r="F429" s="49">
        <f aca="true" t="shared" si="159" ref="F429:K429">SUM(F427:F428)</f>
        <v>16524.794891418365</v>
      </c>
      <c r="G429" s="49">
        <f t="shared" si="159"/>
        <v>12625.677615789475</v>
      </c>
      <c r="H429" s="49">
        <f t="shared" si="159"/>
        <v>694.9716415789474</v>
      </c>
      <c r="I429" s="49">
        <f t="shared" si="159"/>
        <v>13320.64925736842</v>
      </c>
      <c r="J429" s="49">
        <f t="shared" si="159"/>
        <v>1174.7071746872425</v>
      </c>
      <c r="K429" s="49">
        <f t="shared" si="159"/>
        <v>2029.438459362705</v>
      </c>
      <c r="L429" s="49">
        <f t="shared" si="152"/>
        <v>80.61007319543847</v>
      </c>
    </row>
    <row r="430" spans="1:12" ht="15" customHeight="1">
      <c r="A430" s="46">
        <v>14</v>
      </c>
      <c r="B430" s="47">
        <v>147</v>
      </c>
      <c r="C430" s="48"/>
      <c r="D430" s="48" t="s">
        <v>156</v>
      </c>
      <c r="E430" s="48" t="s">
        <v>333</v>
      </c>
      <c r="F430" s="49">
        <v>903.5956792878227</v>
      </c>
      <c r="G430" s="49">
        <v>189.32848679536676</v>
      </c>
      <c r="H430" s="49">
        <v>17.440169285714283</v>
      </c>
      <c r="I430" s="49">
        <f>G430+H430</f>
        <v>206.76865608108105</v>
      </c>
      <c r="J430" s="49">
        <v>6.156618509180174</v>
      </c>
      <c r="K430" s="49">
        <v>65.29688746743152</v>
      </c>
      <c r="L430" s="49">
        <f t="shared" si="152"/>
        <v>22.882873482091867</v>
      </c>
    </row>
    <row r="431" spans="1:12" ht="15" customHeight="1">
      <c r="A431" s="46">
        <v>14</v>
      </c>
      <c r="B431" s="47"/>
      <c r="C431" s="48"/>
      <c r="D431" s="48"/>
      <c r="E431" s="48" t="s">
        <v>332</v>
      </c>
      <c r="F431" s="49">
        <v>6005.546486972766</v>
      </c>
      <c r="G431" s="49">
        <v>2613.4903310129243</v>
      </c>
      <c r="H431" s="49">
        <v>193.202223035768</v>
      </c>
      <c r="I431" s="49">
        <f>G431+H431</f>
        <v>2806.6925540486923</v>
      </c>
      <c r="J431" s="49">
        <v>436.5949873135737</v>
      </c>
      <c r="K431" s="49">
        <v>3855.849528082277</v>
      </c>
      <c r="L431" s="49">
        <f t="shared" si="152"/>
        <v>46.73500671649069</v>
      </c>
    </row>
    <row r="432" spans="1:12" ht="15" customHeight="1">
      <c r="A432" s="46"/>
      <c r="B432" s="47"/>
      <c r="C432" s="48"/>
      <c r="D432" s="48"/>
      <c r="E432" s="48" t="s">
        <v>342</v>
      </c>
      <c r="F432" s="49">
        <f aca="true" t="shared" si="160" ref="F432:K432">SUM(F430:F431)</f>
        <v>6909.142166260588</v>
      </c>
      <c r="G432" s="49">
        <f t="shared" si="160"/>
        <v>2802.818817808291</v>
      </c>
      <c r="H432" s="49">
        <f t="shared" si="160"/>
        <v>210.64239232148228</v>
      </c>
      <c r="I432" s="49">
        <f t="shared" si="160"/>
        <v>3013.4612101297735</v>
      </c>
      <c r="J432" s="49">
        <f t="shared" si="160"/>
        <v>442.7516058227539</v>
      </c>
      <c r="K432" s="49">
        <f t="shared" si="160"/>
        <v>3921.1464155497088</v>
      </c>
      <c r="L432" s="49">
        <f t="shared" si="152"/>
        <v>43.61556236091664</v>
      </c>
    </row>
    <row r="433" spans="1:12" ht="15" customHeight="1">
      <c r="A433" s="46">
        <v>14</v>
      </c>
      <c r="B433" s="47">
        <v>148</v>
      </c>
      <c r="C433" s="48"/>
      <c r="D433" s="56" t="s">
        <v>157</v>
      </c>
      <c r="E433" s="48" t="s">
        <v>332</v>
      </c>
      <c r="F433" s="49">
        <v>427.58029848677126</v>
      </c>
      <c r="G433" s="49">
        <v>109.12188719062007</v>
      </c>
      <c r="H433" s="49">
        <v>25.798126714352374</v>
      </c>
      <c r="I433" s="49">
        <f>G433+H433</f>
        <v>134.92001390497245</v>
      </c>
      <c r="J433" s="49">
        <v>31.540775869925096</v>
      </c>
      <c r="K433" s="49">
        <v>237.5682190765081</v>
      </c>
      <c r="L433" s="49">
        <f t="shared" si="152"/>
        <v>31.55431023890982</v>
      </c>
    </row>
    <row r="434" spans="1:12" ht="15" customHeight="1">
      <c r="A434" s="46">
        <v>14</v>
      </c>
      <c r="B434" s="47">
        <v>149</v>
      </c>
      <c r="C434" s="48"/>
      <c r="D434" s="48" t="s">
        <v>158</v>
      </c>
      <c r="E434" s="48" t="s">
        <v>333</v>
      </c>
      <c r="F434" s="49">
        <v>2934.283893706219</v>
      </c>
      <c r="G434" s="49">
        <v>2912.174140790037</v>
      </c>
      <c r="H434" s="49">
        <v>221.09400512436835</v>
      </c>
      <c r="I434" s="49">
        <f>G434+H434</f>
        <v>3133.2681459144055</v>
      </c>
      <c r="J434" s="49">
        <v>143.39814828381367</v>
      </c>
      <c r="K434" s="49">
        <v>249.23618788635463</v>
      </c>
      <c r="L434" s="49">
        <f t="shared" si="152"/>
        <v>106.78135652228437</v>
      </c>
    </row>
    <row r="435" spans="1:12" ht="15" customHeight="1">
      <c r="A435" s="46">
        <v>14</v>
      </c>
      <c r="B435" s="47"/>
      <c r="C435" s="48"/>
      <c r="D435" s="48"/>
      <c r="E435" s="48" t="s">
        <v>332</v>
      </c>
      <c r="F435" s="49">
        <v>4126.0349083629335</v>
      </c>
      <c r="G435" s="49">
        <v>1577.669381071798</v>
      </c>
      <c r="H435" s="49">
        <v>210.47323524626046</v>
      </c>
      <c r="I435" s="49">
        <f>G435+H435</f>
        <v>1788.1426163180583</v>
      </c>
      <c r="J435" s="49">
        <v>452.8704292122529</v>
      </c>
      <c r="K435" s="49">
        <v>1385.2172643147305</v>
      </c>
      <c r="L435" s="49">
        <f t="shared" si="152"/>
        <v>43.33803896553873</v>
      </c>
    </row>
    <row r="436" spans="1:12" ht="15" customHeight="1">
      <c r="A436" s="46"/>
      <c r="B436" s="47"/>
      <c r="C436" s="48"/>
      <c r="D436" s="48"/>
      <c r="E436" s="48" t="s">
        <v>342</v>
      </c>
      <c r="F436" s="49">
        <f aca="true" t="shared" si="161" ref="F436:K436">SUM(F434:F435)</f>
        <v>7060.318802069152</v>
      </c>
      <c r="G436" s="49">
        <f t="shared" si="161"/>
        <v>4489.843521861835</v>
      </c>
      <c r="H436" s="49">
        <f t="shared" si="161"/>
        <v>431.56724037062884</v>
      </c>
      <c r="I436" s="49">
        <f t="shared" si="161"/>
        <v>4921.410762232464</v>
      </c>
      <c r="J436" s="49">
        <f t="shared" si="161"/>
        <v>596.2685774960665</v>
      </c>
      <c r="K436" s="49">
        <f t="shared" si="161"/>
        <v>1634.4534522010852</v>
      </c>
      <c r="L436" s="49">
        <f t="shared" si="152"/>
        <v>69.7052201210823</v>
      </c>
    </row>
    <row r="437" spans="1:12" s="52" customFormat="1" ht="15" customHeight="1">
      <c r="A437" s="50"/>
      <c r="B437" s="67" t="s">
        <v>333</v>
      </c>
      <c r="C437" s="68"/>
      <c r="D437" s="68"/>
      <c r="E437" s="69"/>
      <c r="F437" s="51">
        <f aca="true" t="shared" si="162" ref="F437:K437">F408+F411+F415+F418+F421+F424+F427+F430+F434</f>
        <v>24194.542387197598</v>
      </c>
      <c r="G437" s="51">
        <f t="shared" si="162"/>
        <v>18892.11134</v>
      </c>
      <c r="H437" s="51">
        <f t="shared" si="162"/>
        <v>1480.500955</v>
      </c>
      <c r="I437" s="51">
        <f t="shared" si="162"/>
        <v>20372.612295</v>
      </c>
      <c r="J437" s="51">
        <f t="shared" si="162"/>
        <v>1027.2784070578984</v>
      </c>
      <c r="K437" s="51">
        <f t="shared" si="162"/>
        <v>3501.1295039274164</v>
      </c>
      <c r="L437" s="51">
        <f t="shared" si="152"/>
        <v>84.20333796344109</v>
      </c>
    </row>
    <row r="438" spans="1:12" s="52" customFormat="1" ht="15" customHeight="1">
      <c r="A438" s="50"/>
      <c r="B438" s="67" t="s">
        <v>332</v>
      </c>
      <c r="C438" s="68"/>
      <c r="D438" s="68"/>
      <c r="E438" s="69"/>
      <c r="F438" s="51">
        <f aca="true" t="shared" si="163" ref="F438:K438">F409+F412+F414+F416+F419+F422+F425+F428+F431+F433+F435</f>
        <v>92553.56679050715</v>
      </c>
      <c r="G438" s="51">
        <f t="shared" si="163"/>
        <v>47673.73315</v>
      </c>
      <c r="H438" s="51">
        <f t="shared" si="163"/>
        <v>3622.055965</v>
      </c>
      <c r="I438" s="51">
        <f t="shared" si="163"/>
        <v>51295.789115</v>
      </c>
      <c r="J438" s="51">
        <f t="shared" si="163"/>
        <v>8320.841834298782</v>
      </c>
      <c r="K438" s="51">
        <f t="shared" si="163"/>
        <v>32461.42691741441</v>
      </c>
      <c r="L438" s="51">
        <f t="shared" si="152"/>
        <v>55.42281177678093</v>
      </c>
    </row>
    <row r="439" spans="1:12" s="52" customFormat="1" ht="15" customHeight="1">
      <c r="A439" s="50"/>
      <c r="B439" s="67" t="s">
        <v>342</v>
      </c>
      <c r="C439" s="68"/>
      <c r="D439" s="68"/>
      <c r="E439" s="69"/>
      <c r="F439" s="51">
        <f aca="true" t="shared" si="164" ref="F439:K439">F437+F438</f>
        <v>116748.10917770474</v>
      </c>
      <c r="G439" s="51">
        <f t="shared" si="164"/>
        <v>66565.84449</v>
      </c>
      <c r="H439" s="51">
        <f t="shared" si="164"/>
        <v>5102.55692</v>
      </c>
      <c r="I439" s="51">
        <f t="shared" si="164"/>
        <v>71668.40140999999</v>
      </c>
      <c r="J439" s="51">
        <f t="shared" si="164"/>
        <v>9348.12024135668</v>
      </c>
      <c r="K439" s="51">
        <f t="shared" si="164"/>
        <v>35962.556421341826</v>
      </c>
      <c r="L439" s="51">
        <f t="shared" si="152"/>
        <v>61.38720525307354</v>
      </c>
    </row>
    <row r="440" spans="1:12" s="52" customFormat="1" ht="15" customHeight="1">
      <c r="A440" s="50"/>
      <c r="B440" s="70"/>
      <c r="C440" s="71"/>
      <c r="D440" s="71"/>
      <c r="E440" s="71"/>
      <c r="F440" s="71"/>
      <c r="G440" s="71"/>
      <c r="H440" s="71"/>
      <c r="I440" s="71"/>
      <c r="J440" s="71"/>
      <c r="K440" s="71"/>
      <c r="L440" s="72"/>
    </row>
    <row r="441" spans="1:12" ht="15" customHeight="1">
      <c r="A441" s="46">
        <v>15</v>
      </c>
      <c r="B441" s="47">
        <v>150</v>
      </c>
      <c r="C441" s="48" t="s">
        <v>159</v>
      </c>
      <c r="D441" s="48" t="s">
        <v>159</v>
      </c>
      <c r="E441" s="48" t="s">
        <v>333</v>
      </c>
      <c r="F441" s="49">
        <v>6059.4592435534005</v>
      </c>
      <c r="G441" s="49">
        <v>1866.6257862100733</v>
      </c>
      <c r="H441" s="49">
        <v>104.93220722485916</v>
      </c>
      <c r="I441" s="49">
        <f>G441+H441</f>
        <v>1971.5579934349325</v>
      </c>
      <c r="J441" s="49">
        <v>95.38533460231497</v>
      </c>
      <c r="K441" s="49">
        <v>761.7121343835418</v>
      </c>
      <c r="L441" s="49">
        <f aca="true" t="shared" si="165" ref="L441:L467">I441/F441*100</f>
        <v>32.536863673643055</v>
      </c>
    </row>
    <row r="442" spans="1:12" ht="15" customHeight="1">
      <c r="A442" s="46">
        <v>15</v>
      </c>
      <c r="B442" s="47"/>
      <c r="C442" s="48"/>
      <c r="D442" s="48"/>
      <c r="E442" s="48" t="s">
        <v>332</v>
      </c>
      <c r="F442" s="49">
        <v>11458.392345300577</v>
      </c>
      <c r="G442" s="49">
        <v>8519.670742538328</v>
      </c>
      <c r="H442" s="49">
        <v>360.64380498205185</v>
      </c>
      <c r="I442" s="49">
        <f>G442+H442</f>
        <v>8880.31454752038</v>
      </c>
      <c r="J442" s="49">
        <v>794.8507073986679</v>
      </c>
      <c r="K442" s="49">
        <v>4562.480297825405</v>
      </c>
      <c r="L442" s="49">
        <f t="shared" si="165"/>
        <v>77.50052782197197</v>
      </c>
    </row>
    <row r="443" spans="1:12" ht="15" customHeight="1">
      <c r="A443" s="46"/>
      <c r="B443" s="47"/>
      <c r="C443" s="48"/>
      <c r="D443" s="48"/>
      <c r="E443" s="48" t="s">
        <v>342</v>
      </c>
      <c r="F443" s="49">
        <f aca="true" t="shared" si="166" ref="F443:K443">SUM(F441:F442)</f>
        <v>17517.851588853977</v>
      </c>
      <c r="G443" s="49">
        <f t="shared" si="166"/>
        <v>10386.296528748402</v>
      </c>
      <c r="H443" s="49">
        <f t="shared" si="166"/>
        <v>465.576012206911</v>
      </c>
      <c r="I443" s="49">
        <f t="shared" si="166"/>
        <v>10851.872540955312</v>
      </c>
      <c r="J443" s="49">
        <f t="shared" si="166"/>
        <v>890.2360420009828</v>
      </c>
      <c r="K443" s="49">
        <f t="shared" si="166"/>
        <v>5324.192432208946</v>
      </c>
      <c r="L443" s="49">
        <f t="shared" si="165"/>
        <v>61.94750815139909</v>
      </c>
    </row>
    <row r="444" spans="1:12" ht="15" customHeight="1">
      <c r="A444" s="46">
        <v>15</v>
      </c>
      <c r="B444" s="47">
        <v>151</v>
      </c>
      <c r="C444" s="48"/>
      <c r="D444" s="48" t="s">
        <v>160</v>
      </c>
      <c r="E444" s="48" t="s">
        <v>333</v>
      </c>
      <c r="F444" s="49">
        <v>7144.456649140792</v>
      </c>
      <c r="G444" s="49">
        <v>1422.7697347480107</v>
      </c>
      <c r="H444" s="49">
        <v>124.04038262599468</v>
      </c>
      <c r="I444" s="49">
        <f>G444+H444</f>
        <v>1546.8101173740054</v>
      </c>
      <c r="J444" s="49">
        <v>196.7313806522085</v>
      </c>
      <c r="K444" s="49">
        <v>2327.562806387997</v>
      </c>
      <c r="L444" s="49">
        <f t="shared" si="165"/>
        <v>21.6504934291963</v>
      </c>
    </row>
    <row r="445" spans="1:12" ht="15" customHeight="1">
      <c r="A445" s="46">
        <v>15</v>
      </c>
      <c r="B445" s="47"/>
      <c r="C445" s="48"/>
      <c r="D445" s="48"/>
      <c r="E445" s="48" t="s">
        <v>332</v>
      </c>
      <c r="F445" s="49">
        <v>11677.368491972196</v>
      </c>
      <c r="G445" s="49">
        <v>5558.413394147054</v>
      </c>
      <c r="H445" s="49">
        <v>311.9075476522787</v>
      </c>
      <c r="I445" s="49">
        <f>G445+H445</f>
        <v>5870.320941799332</v>
      </c>
      <c r="J445" s="49">
        <v>678.961768792754</v>
      </c>
      <c r="K445" s="49">
        <v>8149.710251883829</v>
      </c>
      <c r="L445" s="49">
        <f t="shared" si="165"/>
        <v>50.270923160770195</v>
      </c>
    </row>
    <row r="446" spans="1:12" ht="15" customHeight="1">
      <c r="A446" s="46"/>
      <c r="B446" s="47"/>
      <c r="C446" s="48"/>
      <c r="D446" s="48"/>
      <c r="E446" s="48" t="s">
        <v>342</v>
      </c>
      <c r="F446" s="49">
        <f aca="true" t="shared" si="167" ref="F446:K446">SUM(F444:F445)</f>
        <v>18821.82514111299</v>
      </c>
      <c r="G446" s="49">
        <f t="shared" si="167"/>
        <v>6981.183128895064</v>
      </c>
      <c r="H446" s="49">
        <f t="shared" si="167"/>
        <v>435.94793027827336</v>
      </c>
      <c r="I446" s="49">
        <f t="shared" si="167"/>
        <v>7417.131059173337</v>
      </c>
      <c r="J446" s="49">
        <f t="shared" si="167"/>
        <v>875.6931494449625</v>
      </c>
      <c r="K446" s="49">
        <f t="shared" si="167"/>
        <v>10477.273058271827</v>
      </c>
      <c r="L446" s="49">
        <f t="shared" si="165"/>
        <v>39.40707664408119</v>
      </c>
    </row>
    <row r="447" spans="1:12" ht="15" customHeight="1">
      <c r="A447" s="46">
        <v>15</v>
      </c>
      <c r="B447" s="47">
        <v>152</v>
      </c>
      <c r="C447" s="48"/>
      <c r="D447" s="48" t="s">
        <v>161</v>
      </c>
      <c r="E447" s="48" t="s">
        <v>333</v>
      </c>
      <c r="F447" s="49">
        <v>3414.257069289201</v>
      </c>
      <c r="G447" s="49">
        <v>1012.5455056179776</v>
      </c>
      <c r="H447" s="49">
        <v>22.41900224719101</v>
      </c>
      <c r="I447" s="49">
        <f>G447+H447</f>
        <v>1034.9645078651686</v>
      </c>
      <c r="J447" s="49">
        <v>37.18367007436709</v>
      </c>
      <c r="K447" s="49">
        <v>540.5699557883684</v>
      </c>
      <c r="L447" s="49">
        <f t="shared" si="165"/>
        <v>30.313022331403804</v>
      </c>
    </row>
    <row r="448" spans="1:12" ht="15" customHeight="1">
      <c r="A448" s="46">
        <v>15</v>
      </c>
      <c r="B448" s="47"/>
      <c r="C448" s="48"/>
      <c r="D448" s="48"/>
      <c r="E448" s="48" t="s">
        <v>332</v>
      </c>
      <c r="F448" s="49">
        <v>14373.147241563982</v>
      </c>
      <c r="G448" s="49">
        <v>8902.379172937372</v>
      </c>
      <c r="H448" s="49">
        <v>286.1321731661655</v>
      </c>
      <c r="I448" s="49">
        <f>G448+H448</f>
        <v>9188.511346103536</v>
      </c>
      <c r="J448" s="49">
        <v>610.6848972937329</v>
      </c>
      <c r="K448" s="49">
        <v>6897.715249896256</v>
      </c>
      <c r="L448" s="49">
        <f t="shared" si="165"/>
        <v>63.92831849333862</v>
      </c>
    </row>
    <row r="449" spans="1:12" ht="15" customHeight="1">
      <c r="A449" s="46"/>
      <c r="B449" s="47"/>
      <c r="C449" s="48"/>
      <c r="D449" s="48"/>
      <c r="E449" s="48" t="s">
        <v>342</v>
      </c>
      <c r="F449" s="49">
        <f aca="true" t="shared" si="168" ref="F449:K449">SUM(F447:F448)</f>
        <v>17787.404310853184</v>
      </c>
      <c r="G449" s="49">
        <f t="shared" si="168"/>
        <v>9914.92467855535</v>
      </c>
      <c r="H449" s="49">
        <f t="shared" si="168"/>
        <v>308.55117541335653</v>
      </c>
      <c r="I449" s="49">
        <f t="shared" si="168"/>
        <v>10223.475853968705</v>
      </c>
      <c r="J449" s="49">
        <f t="shared" si="168"/>
        <v>647.8685673681</v>
      </c>
      <c r="K449" s="49">
        <f t="shared" si="168"/>
        <v>7438.285205684624</v>
      </c>
      <c r="L449" s="49">
        <f t="shared" si="165"/>
        <v>57.475928894980676</v>
      </c>
    </row>
    <row r="450" spans="1:12" ht="15" customHeight="1">
      <c r="A450" s="46">
        <v>15</v>
      </c>
      <c r="B450" s="47">
        <v>153</v>
      </c>
      <c r="C450" s="48"/>
      <c r="D450" s="48" t="s">
        <v>162</v>
      </c>
      <c r="E450" s="48" t="s">
        <v>333</v>
      </c>
      <c r="F450" s="49">
        <v>2862.159614384253</v>
      </c>
      <c r="G450" s="49">
        <v>181.51295987493486</v>
      </c>
      <c r="H450" s="49">
        <v>32.32931539864513</v>
      </c>
      <c r="I450" s="49">
        <f>G450+H450</f>
        <v>213.84227527358</v>
      </c>
      <c r="J450" s="49">
        <v>20.13192672229802</v>
      </c>
      <c r="K450" s="49">
        <v>465.56294351486576</v>
      </c>
      <c r="L450" s="49">
        <f t="shared" si="165"/>
        <v>7.4713609331527335</v>
      </c>
    </row>
    <row r="451" spans="1:12" ht="15" customHeight="1">
      <c r="A451" s="46">
        <v>15</v>
      </c>
      <c r="B451" s="47"/>
      <c r="C451" s="48"/>
      <c r="D451" s="48"/>
      <c r="E451" s="48" t="s">
        <v>332</v>
      </c>
      <c r="F451" s="49">
        <v>3720.9292931499454</v>
      </c>
      <c r="G451" s="49">
        <v>1415.467210404324</v>
      </c>
      <c r="H451" s="49">
        <v>79.64744931389775</v>
      </c>
      <c r="I451" s="49">
        <f>G451+H451</f>
        <v>1495.114659718222</v>
      </c>
      <c r="J451" s="49">
        <v>200.78922971439812</v>
      </c>
      <c r="K451" s="49">
        <v>3934.5736571106368</v>
      </c>
      <c r="L451" s="49">
        <f t="shared" si="165"/>
        <v>40.18121662431633</v>
      </c>
    </row>
    <row r="452" spans="1:12" ht="15" customHeight="1">
      <c r="A452" s="46"/>
      <c r="B452" s="47"/>
      <c r="C452" s="48"/>
      <c r="D452" s="48"/>
      <c r="E452" s="48" t="s">
        <v>342</v>
      </c>
      <c r="F452" s="49">
        <f aca="true" t="shared" si="169" ref="F452:K452">SUM(F450:F451)</f>
        <v>6583.088907534198</v>
      </c>
      <c r="G452" s="49">
        <f t="shared" si="169"/>
        <v>1596.980170279259</v>
      </c>
      <c r="H452" s="49">
        <f t="shared" si="169"/>
        <v>111.97676471254289</v>
      </c>
      <c r="I452" s="49">
        <f t="shared" si="169"/>
        <v>1708.956934991802</v>
      </c>
      <c r="J452" s="49">
        <f t="shared" si="169"/>
        <v>220.92115643669615</v>
      </c>
      <c r="K452" s="49">
        <f t="shared" si="169"/>
        <v>4400.136600625503</v>
      </c>
      <c r="L452" s="49">
        <f t="shared" si="165"/>
        <v>25.95980335364966</v>
      </c>
    </row>
    <row r="453" spans="1:12" ht="15" customHeight="1">
      <c r="A453" s="46">
        <v>15</v>
      </c>
      <c r="B453" s="47">
        <v>154</v>
      </c>
      <c r="C453" s="48"/>
      <c r="D453" s="48" t="s">
        <v>163</v>
      </c>
      <c r="E453" s="48" t="s">
        <v>333</v>
      </c>
      <c r="F453" s="49">
        <v>7013.4987337011735</v>
      </c>
      <c r="G453" s="49">
        <v>4447.569835205993</v>
      </c>
      <c r="H453" s="49">
        <v>160.8420218867041</v>
      </c>
      <c r="I453" s="49">
        <f>G453+H453</f>
        <v>4608.411857092697</v>
      </c>
      <c r="J453" s="49">
        <v>314.84620462062315</v>
      </c>
      <c r="K453" s="49">
        <v>2003.8782527128521</v>
      </c>
      <c r="L453" s="49">
        <f t="shared" si="165"/>
        <v>65.70774490837812</v>
      </c>
    </row>
    <row r="454" spans="1:12" ht="15" customHeight="1">
      <c r="A454" s="46">
        <v>15</v>
      </c>
      <c r="B454" s="47"/>
      <c r="C454" s="48"/>
      <c r="D454" s="48"/>
      <c r="E454" s="48" t="s">
        <v>332</v>
      </c>
      <c r="F454" s="49">
        <v>12091.36238692788</v>
      </c>
      <c r="G454" s="49">
        <v>7624.400150968191</v>
      </c>
      <c r="H454" s="49">
        <v>292.3084723473794</v>
      </c>
      <c r="I454" s="49">
        <f>G454+H454</f>
        <v>7916.708623315571</v>
      </c>
      <c r="J454" s="49">
        <v>591.1946292678692</v>
      </c>
      <c r="K454" s="49">
        <v>3670.847333904868</v>
      </c>
      <c r="L454" s="49">
        <f t="shared" si="165"/>
        <v>65.47408282026532</v>
      </c>
    </row>
    <row r="455" spans="1:12" ht="15" customHeight="1">
      <c r="A455" s="46"/>
      <c r="B455" s="47"/>
      <c r="C455" s="48"/>
      <c r="D455" s="48"/>
      <c r="E455" s="48" t="s">
        <v>342</v>
      </c>
      <c r="F455" s="49">
        <f aca="true" t="shared" si="170" ref="F455:K455">SUM(F453:F454)</f>
        <v>19104.86112062905</v>
      </c>
      <c r="G455" s="49">
        <f t="shared" si="170"/>
        <v>12071.969986174183</v>
      </c>
      <c r="H455" s="49">
        <f t="shared" si="170"/>
        <v>453.15049423408345</v>
      </c>
      <c r="I455" s="49">
        <f t="shared" si="170"/>
        <v>12525.120480408266</v>
      </c>
      <c r="J455" s="49">
        <f t="shared" si="170"/>
        <v>906.0408338884924</v>
      </c>
      <c r="K455" s="49">
        <f t="shared" si="170"/>
        <v>5674.72558661772</v>
      </c>
      <c r="L455" s="49">
        <f t="shared" si="165"/>
        <v>65.55986144742967</v>
      </c>
    </row>
    <row r="456" spans="1:12" ht="15" customHeight="1">
      <c r="A456" s="46">
        <v>15</v>
      </c>
      <c r="B456" s="47">
        <v>155</v>
      </c>
      <c r="C456" s="48"/>
      <c r="D456" s="48" t="s">
        <v>164</v>
      </c>
      <c r="E456" s="48" t="s">
        <v>333</v>
      </c>
      <c r="F456" s="49">
        <v>3365.2950889350163</v>
      </c>
      <c r="G456" s="49">
        <v>1824.0366914926426</v>
      </c>
      <c r="H456" s="49">
        <v>54.11375940429264</v>
      </c>
      <c r="I456" s="49">
        <f>G456+H456</f>
        <v>1878.1504508969351</v>
      </c>
      <c r="J456" s="49">
        <v>61.138942229181396</v>
      </c>
      <c r="K456" s="49">
        <v>577.122572621066</v>
      </c>
      <c r="L456" s="49">
        <f t="shared" si="165"/>
        <v>55.80938376168658</v>
      </c>
    </row>
    <row r="457" spans="1:12" ht="15" customHeight="1">
      <c r="A457" s="46">
        <v>15</v>
      </c>
      <c r="B457" s="47"/>
      <c r="C457" s="48"/>
      <c r="D457" s="48"/>
      <c r="E457" s="48" t="s">
        <v>332</v>
      </c>
      <c r="F457" s="49">
        <v>13412.340607318152</v>
      </c>
      <c r="G457" s="49">
        <v>7091.726245904806</v>
      </c>
      <c r="H457" s="49">
        <v>338.10866558288893</v>
      </c>
      <c r="I457" s="49">
        <f>G457+H457</f>
        <v>7429.834911487695</v>
      </c>
      <c r="J457" s="49">
        <v>712.9561945775292</v>
      </c>
      <c r="K457" s="49">
        <v>6243.366880973418</v>
      </c>
      <c r="L457" s="49">
        <f t="shared" si="165"/>
        <v>55.39551319949156</v>
      </c>
    </row>
    <row r="458" spans="1:12" ht="15" customHeight="1">
      <c r="A458" s="46"/>
      <c r="B458" s="47"/>
      <c r="C458" s="48"/>
      <c r="D458" s="48"/>
      <c r="E458" s="48" t="s">
        <v>342</v>
      </c>
      <c r="F458" s="49">
        <f aca="true" t="shared" si="171" ref="F458:K458">SUM(F456:F457)</f>
        <v>16777.635696253168</v>
      </c>
      <c r="G458" s="49">
        <f t="shared" si="171"/>
        <v>8915.762937397449</v>
      </c>
      <c r="H458" s="49">
        <f t="shared" si="171"/>
        <v>392.22242498718157</v>
      </c>
      <c r="I458" s="49">
        <f t="shared" si="171"/>
        <v>9307.98536238463</v>
      </c>
      <c r="J458" s="49">
        <f t="shared" si="171"/>
        <v>774.0951368067106</v>
      </c>
      <c r="K458" s="49">
        <f t="shared" si="171"/>
        <v>6820.489453594484</v>
      </c>
      <c r="L458" s="49">
        <f t="shared" si="165"/>
        <v>55.47852826762305</v>
      </c>
    </row>
    <row r="459" spans="1:12" ht="15" customHeight="1">
      <c r="A459" s="46">
        <v>15</v>
      </c>
      <c r="B459" s="47">
        <v>156</v>
      </c>
      <c r="C459" s="48"/>
      <c r="D459" s="48" t="s">
        <v>165</v>
      </c>
      <c r="E459" s="48" t="s">
        <v>333</v>
      </c>
      <c r="F459" s="49">
        <v>1038.580613826973</v>
      </c>
      <c r="G459" s="49">
        <v>525.0321220563613</v>
      </c>
      <c r="H459" s="49">
        <v>20.880776617535894</v>
      </c>
      <c r="I459" s="49">
        <f>G459+H459</f>
        <v>545.9128986738972</v>
      </c>
      <c r="J459" s="49">
        <v>24.486240160258486</v>
      </c>
      <c r="K459" s="49">
        <v>136.15745069157532</v>
      </c>
      <c r="L459" s="49">
        <f t="shared" si="165"/>
        <v>52.56336305588369</v>
      </c>
    </row>
    <row r="460" spans="1:12" ht="15" customHeight="1">
      <c r="A460" s="46">
        <v>15</v>
      </c>
      <c r="B460" s="47"/>
      <c r="C460" s="48"/>
      <c r="D460" s="48"/>
      <c r="E460" s="48" t="s">
        <v>332</v>
      </c>
      <c r="F460" s="49">
        <v>4778.401504618135</v>
      </c>
      <c r="G460" s="49">
        <v>2254.3947972334527</v>
      </c>
      <c r="H460" s="49">
        <v>133.364255703499</v>
      </c>
      <c r="I460" s="49">
        <f>G460+H460</f>
        <v>2387.759052936952</v>
      </c>
      <c r="J460" s="49">
        <v>286.5351573740998</v>
      </c>
      <c r="K460" s="49">
        <v>2449.4682042659697</v>
      </c>
      <c r="L460" s="49">
        <f t="shared" si="165"/>
        <v>49.96982883563212</v>
      </c>
    </row>
    <row r="461" spans="1:12" ht="15" customHeight="1">
      <c r="A461" s="46"/>
      <c r="B461" s="47"/>
      <c r="C461" s="48"/>
      <c r="D461" s="48"/>
      <c r="E461" s="48" t="s">
        <v>342</v>
      </c>
      <c r="F461" s="49">
        <f aca="true" t="shared" si="172" ref="F461:K461">SUM(F459:F460)</f>
        <v>5816.9821184451075</v>
      </c>
      <c r="G461" s="49">
        <f t="shared" si="172"/>
        <v>2779.426919289814</v>
      </c>
      <c r="H461" s="49">
        <f t="shared" si="172"/>
        <v>154.2450323210349</v>
      </c>
      <c r="I461" s="49">
        <f t="shared" si="172"/>
        <v>2933.6719516108487</v>
      </c>
      <c r="J461" s="49">
        <f t="shared" si="172"/>
        <v>311.0213975343583</v>
      </c>
      <c r="K461" s="49">
        <f t="shared" si="172"/>
        <v>2585.625654957545</v>
      </c>
      <c r="L461" s="49">
        <f t="shared" si="165"/>
        <v>50.432885848289764</v>
      </c>
    </row>
    <row r="462" spans="1:12" ht="15" customHeight="1">
      <c r="A462" s="46">
        <v>15</v>
      </c>
      <c r="B462" s="47">
        <v>157</v>
      </c>
      <c r="C462" s="48"/>
      <c r="D462" s="48" t="s">
        <v>166</v>
      </c>
      <c r="E462" s="48" t="s">
        <v>333</v>
      </c>
      <c r="F462" s="49">
        <v>3831.373085473326</v>
      </c>
      <c r="G462" s="49">
        <v>2018.8341647940074</v>
      </c>
      <c r="H462" s="49">
        <v>107.29553459477735</v>
      </c>
      <c r="I462" s="49">
        <f>G462+H462</f>
        <v>2126.129699388785</v>
      </c>
      <c r="J462" s="49">
        <v>182.81800757319127</v>
      </c>
      <c r="K462" s="49">
        <v>1229.2852700705066</v>
      </c>
      <c r="L462" s="49">
        <f t="shared" si="165"/>
        <v>55.49263023875223</v>
      </c>
    </row>
    <row r="463" spans="1:12" ht="15" customHeight="1">
      <c r="A463" s="46">
        <v>15</v>
      </c>
      <c r="B463" s="47"/>
      <c r="C463" s="48"/>
      <c r="D463" s="48"/>
      <c r="E463" s="48" t="s">
        <v>332</v>
      </c>
      <c r="F463" s="49">
        <v>8378.282861787973</v>
      </c>
      <c r="G463" s="49">
        <v>5919.599285866471</v>
      </c>
      <c r="H463" s="49">
        <v>258.3448812518388</v>
      </c>
      <c r="I463" s="49">
        <f>G463+H463</f>
        <v>6177.94416711831</v>
      </c>
      <c r="J463" s="49">
        <v>565.9262089465055</v>
      </c>
      <c r="K463" s="49">
        <v>2022.3830189118241</v>
      </c>
      <c r="L463" s="49">
        <f t="shared" si="165"/>
        <v>73.73759359802638</v>
      </c>
    </row>
    <row r="464" spans="1:12" ht="15" customHeight="1">
      <c r="A464" s="46"/>
      <c r="B464" s="47"/>
      <c r="C464" s="48"/>
      <c r="D464" s="48"/>
      <c r="E464" s="48" t="s">
        <v>342</v>
      </c>
      <c r="F464" s="49">
        <f aca="true" t="shared" si="173" ref="F464:K464">SUM(F462:F463)</f>
        <v>12209.655947261299</v>
      </c>
      <c r="G464" s="49">
        <f t="shared" si="173"/>
        <v>7938.433450660479</v>
      </c>
      <c r="H464" s="49">
        <f t="shared" si="173"/>
        <v>365.6404158466161</v>
      </c>
      <c r="I464" s="49">
        <f t="shared" si="173"/>
        <v>8304.073866507095</v>
      </c>
      <c r="J464" s="49">
        <f t="shared" si="173"/>
        <v>748.7442165196968</v>
      </c>
      <c r="K464" s="49">
        <f t="shared" si="173"/>
        <v>3251.6682889823305</v>
      </c>
      <c r="L464" s="49">
        <f t="shared" si="165"/>
        <v>68.01234942553603</v>
      </c>
    </row>
    <row r="465" spans="1:12" s="52" customFormat="1" ht="15" customHeight="1">
      <c r="A465" s="50"/>
      <c r="B465" s="67" t="s">
        <v>333</v>
      </c>
      <c r="C465" s="68"/>
      <c r="D465" s="68"/>
      <c r="E465" s="69"/>
      <c r="F465" s="51">
        <f aca="true" t="shared" si="174" ref="F465:K466">F441+F444+F447+F450+F453+F456+F459+F462</f>
        <v>34729.08009830414</v>
      </c>
      <c r="G465" s="51">
        <f t="shared" si="174"/>
        <v>13298.9268</v>
      </c>
      <c r="H465" s="51">
        <f t="shared" si="174"/>
        <v>626.8529999999998</v>
      </c>
      <c r="I465" s="51">
        <f t="shared" si="174"/>
        <v>13925.7798</v>
      </c>
      <c r="J465" s="51">
        <f t="shared" si="174"/>
        <v>932.7217066344429</v>
      </c>
      <c r="K465" s="51">
        <f t="shared" si="174"/>
        <v>8041.8513861707725</v>
      </c>
      <c r="L465" s="51">
        <f t="shared" si="165"/>
        <v>40.09832613067114</v>
      </c>
    </row>
    <row r="466" spans="1:12" s="52" customFormat="1" ht="15" customHeight="1">
      <c r="A466" s="50"/>
      <c r="B466" s="67" t="s">
        <v>332</v>
      </c>
      <c r="C466" s="68"/>
      <c r="D466" s="68"/>
      <c r="E466" s="69"/>
      <c r="F466" s="51">
        <f t="shared" si="174"/>
        <v>79890.22473263883</v>
      </c>
      <c r="G466" s="51">
        <f t="shared" si="174"/>
        <v>47286.05099999999</v>
      </c>
      <c r="H466" s="51">
        <f t="shared" si="174"/>
        <v>2060.45725</v>
      </c>
      <c r="I466" s="51">
        <f t="shared" si="174"/>
        <v>49346.50824999999</v>
      </c>
      <c r="J466" s="51">
        <f t="shared" si="174"/>
        <v>4441.898793365557</v>
      </c>
      <c r="K466" s="51">
        <f t="shared" si="174"/>
        <v>37930.5448947722</v>
      </c>
      <c r="L466" s="51">
        <f t="shared" si="165"/>
        <v>61.76789264912366</v>
      </c>
    </row>
    <row r="467" spans="1:12" s="52" customFormat="1" ht="15" customHeight="1">
      <c r="A467" s="50"/>
      <c r="B467" s="67" t="s">
        <v>342</v>
      </c>
      <c r="C467" s="68"/>
      <c r="D467" s="68"/>
      <c r="E467" s="69"/>
      <c r="F467" s="51">
        <f aca="true" t="shared" si="175" ref="F467:K467">F465+F466</f>
        <v>114619.30483094297</v>
      </c>
      <c r="G467" s="51">
        <f t="shared" si="175"/>
        <v>60584.97779999999</v>
      </c>
      <c r="H467" s="51">
        <f t="shared" si="175"/>
        <v>2687.3102499999995</v>
      </c>
      <c r="I467" s="51">
        <f t="shared" si="175"/>
        <v>63272.28804999999</v>
      </c>
      <c r="J467" s="51">
        <f t="shared" si="175"/>
        <v>5374.6205</v>
      </c>
      <c r="K467" s="51">
        <f t="shared" si="175"/>
        <v>45972.39628094298</v>
      </c>
      <c r="L467" s="51">
        <f t="shared" si="165"/>
        <v>55.20212161757835</v>
      </c>
    </row>
    <row r="468" spans="1:12" s="52" customFormat="1" ht="15" customHeight="1">
      <c r="A468" s="50"/>
      <c r="B468" s="70"/>
      <c r="C468" s="71"/>
      <c r="D468" s="71"/>
      <c r="E468" s="71"/>
      <c r="F468" s="71"/>
      <c r="G468" s="71"/>
      <c r="H468" s="71"/>
      <c r="I468" s="71"/>
      <c r="J468" s="71"/>
      <c r="K468" s="71"/>
      <c r="L468" s="72"/>
    </row>
    <row r="469" spans="1:12" ht="15" customHeight="1">
      <c r="A469" s="46">
        <v>16</v>
      </c>
      <c r="B469" s="47">
        <v>158</v>
      </c>
      <c r="C469" s="48" t="s">
        <v>167</v>
      </c>
      <c r="D469" s="48" t="s">
        <v>167</v>
      </c>
      <c r="E469" s="48" t="s">
        <v>333</v>
      </c>
      <c r="F469" s="49">
        <v>1227.1854812413962</v>
      </c>
      <c r="G469" s="49">
        <v>368.34713999999997</v>
      </c>
      <c r="H469" s="49">
        <v>15.30175</v>
      </c>
      <c r="I469" s="49">
        <f>G469+H469</f>
        <v>383.64889</v>
      </c>
      <c r="J469" s="49">
        <v>4.130330484509223</v>
      </c>
      <c r="K469" s="49">
        <v>160.4624673713218</v>
      </c>
      <c r="L469" s="49">
        <f aca="true" t="shared" si="176" ref="L469:L495">I469/F469*100</f>
        <v>31.262502357174927</v>
      </c>
    </row>
    <row r="470" spans="1:12" ht="15" customHeight="1">
      <c r="A470" s="46">
        <v>16</v>
      </c>
      <c r="B470" s="47"/>
      <c r="C470" s="48"/>
      <c r="D470" s="48"/>
      <c r="E470" s="48" t="s">
        <v>332</v>
      </c>
      <c r="F470" s="49">
        <v>12103.226420496734</v>
      </c>
      <c r="G470" s="49">
        <v>5339.620531069624</v>
      </c>
      <c r="H470" s="49">
        <v>74.40078968848292</v>
      </c>
      <c r="I470" s="49">
        <f>G470+H470</f>
        <v>5414.021320758107</v>
      </c>
      <c r="J470" s="49">
        <v>175.67458660930873</v>
      </c>
      <c r="K470" s="49">
        <v>7204.429745744217</v>
      </c>
      <c r="L470" s="49">
        <f t="shared" si="176"/>
        <v>44.732050220836136</v>
      </c>
    </row>
    <row r="471" spans="1:12" ht="15" customHeight="1">
      <c r="A471" s="46"/>
      <c r="B471" s="47"/>
      <c r="C471" s="48"/>
      <c r="D471" s="48"/>
      <c r="E471" s="48" t="s">
        <v>342</v>
      </c>
      <c r="F471" s="49">
        <f aca="true" t="shared" si="177" ref="F471:K471">SUM(F469:F470)</f>
        <v>13330.41190173813</v>
      </c>
      <c r="G471" s="49">
        <f t="shared" si="177"/>
        <v>5707.967671069624</v>
      </c>
      <c r="H471" s="49">
        <f t="shared" si="177"/>
        <v>89.70253968848291</v>
      </c>
      <c r="I471" s="49">
        <f t="shared" si="177"/>
        <v>5797.670210758108</v>
      </c>
      <c r="J471" s="49">
        <f t="shared" si="177"/>
        <v>179.80491709381795</v>
      </c>
      <c r="K471" s="49">
        <f t="shared" si="177"/>
        <v>7364.892213115539</v>
      </c>
      <c r="L471" s="49">
        <f t="shared" si="176"/>
        <v>43.49205601067855</v>
      </c>
    </row>
    <row r="472" spans="1:12" ht="15" customHeight="1">
      <c r="A472" s="46">
        <v>16</v>
      </c>
      <c r="B472" s="47">
        <v>159</v>
      </c>
      <c r="C472" s="48"/>
      <c r="D472" s="48" t="s">
        <v>168</v>
      </c>
      <c r="E472" s="48" t="s">
        <v>333</v>
      </c>
      <c r="F472" s="49">
        <v>984.1125683539134</v>
      </c>
      <c r="G472" s="49">
        <v>454.4737680802548</v>
      </c>
      <c r="H472" s="49">
        <v>11.816026913521089</v>
      </c>
      <c r="I472" s="49">
        <f>G472+H472</f>
        <v>466.2897949937759</v>
      </c>
      <c r="J472" s="49">
        <v>5.982683025323789</v>
      </c>
      <c r="K472" s="49">
        <v>187.97095489675596</v>
      </c>
      <c r="L472" s="49">
        <f t="shared" si="176"/>
        <v>47.38175387534381</v>
      </c>
    </row>
    <row r="473" spans="1:12" ht="15" customHeight="1">
      <c r="A473" s="46">
        <v>16</v>
      </c>
      <c r="B473" s="47"/>
      <c r="C473" s="48"/>
      <c r="D473" s="48"/>
      <c r="E473" s="48" t="s">
        <v>332</v>
      </c>
      <c r="F473" s="49">
        <v>13532.668431469752</v>
      </c>
      <c r="G473" s="49">
        <v>7800.108544863203</v>
      </c>
      <c r="H473" s="49">
        <v>68.94157164738927</v>
      </c>
      <c r="I473" s="49">
        <f>G473+H473</f>
        <v>7869.0501165105925</v>
      </c>
      <c r="J473" s="49">
        <v>159.89131122137394</v>
      </c>
      <c r="K473" s="49">
        <v>5919.652484828472</v>
      </c>
      <c r="L473" s="49">
        <f t="shared" si="176"/>
        <v>58.14854739373787</v>
      </c>
    </row>
    <row r="474" spans="1:12" ht="15" customHeight="1">
      <c r="A474" s="46"/>
      <c r="B474" s="47"/>
      <c r="C474" s="48"/>
      <c r="D474" s="48"/>
      <c r="E474" s="48" t="s">
        <v>342</v>
      </c>
      <c r="F474" s="49">
        <f aca="true" t="shared" si="178" ref="F474:K474">SUM(F472:F473)</f>
        <v>14516.780999823666</v>
      </c>
      <c r="G474" s="49">
        <f t="shared" si="178"/>
        <v>8254.582312943458</v>
      </c>
      <c r="H474" s="49">
        <f t="shared" si="178"/>
        <v>80.75759856091035</v>
      </c>
      <c r="I474" s="49">
        <f t="shared" si="178"/>
        <v>8335.339911504369</v>
      </c>
      <c r="J474" s="49">
        <f t="shared" si="178"/>
        <v>165.87399424669772</v>
      </c>
      <c r="K474" s="49">
        <f t="shared" si="178"/>
        <v>6107.623439725227</v>
      </c>
      <c r="L474" s="49">
        <f t="shared" si="176"/>
        <v>57.41865163913141</v>
      </c>
    </row>
    <row r="475" spans="1:12" ht="15" customHeight="1">
      <c r="A475" s="46">
        <v>16</v>
      </c>
      <c r="B475" s="47">
        <v>160</v>
      </c>
      <c r="C475" s="48"/>
      <c r="D475" s="48" t="s">
        <v>169</v>
      </c>
      <c r="E475" s="48" t="s">
        <v>333</v>
      </c>
      <c r="F475" s="49">
        <v>729.4791612480417</v>
      </c>
      <c r="G475" s="49">
        <v>361.89577191974524</v>
      </c>
      <c r="H475" s="49">
        <v>13.40397308647891</v>
      </c>
      <c r="I475" s="49">
        <f>G475+H475</f>
        <v>375.29974500622416</v>
      </c>
      <c r="J475" s="49">
        <v>4.700587357128655</v>
      </c>
      <c r="K475" s="49">
        <v>193.35845100848758</v>
      </c>
      <c r="L475" s="49">
        <f t="shared" si="176"/>
        <v>51.44763071286865</v>
      </c>
    </row>
    <row r="476" spans="1:12" ht="15" customHeight="1">
      <c r="A476" s="46">
        <v>16</v>
      </c>
      <c r="B476" s="47"/>
      <c r="C476" s="48"/>
      <c r="D476" s="48"/>
      <c r="E476" s="48" t="s">
        <v>332</v>
      </c>
      <c r="F476" s="49">
        <v>8086.547609618739</v>
      </c>
      <c r="G476" s="49">
        <v>3828.73284766907</v>
      </c>
      <c r="H476" s="49">
        <v>51.28544698239624</v>
      </c>
      <c r="I476" s="49">
        <f>G476+H476</f>
        <v>3880.018294651466</v>
      </c>
      <c r="J476" s="49">
        <v>119.81340662318595</v>
      </c>
      <c r="K476" s="49">
        <v>4147.828802426799</v>
      </c>
      <c r="L476" s="49">
        <f t="shared" si="176"/>
        <v>47.981146985844546</v>
      </c>
    </row>
    <row r="477" spans="1:12" ht="15" customHeight="1">
      <c r="A477" s="46"/>
      <c r="B477" s="47"/>
      <c r="C477" s="48"/>
      <c r="D477" s="48"/>
      <c r="E477" s="48" t="s">
        <v>342</v>
      </c>
      <c r="F477" s="49">
        <f aca="true" t="shared" si="179" ref="F477:K477">SUM(F475:F476)</f>
        <v>8816.026770866782</v>
      </c>
      <c r="G477" s="49">
        <f t="shared" si="179"/>
        <v>4190.628619588815</v>
      </c>
      <c r="H477" s="49">
        <f t="shared" si="179"/>
        <v>64.68942006887515</v>
      </c>
      <c r="I477" s="49">
        <f t="shared" si="179"/>
        <v>4255.31803965769</v>
      </c>
      <c r="J477" s="49">
        <f t="shared" si="179"/>
        <v>124.51399398031461</v>
      </c>
      <c r="K477" s="49">
        <f t="shared" si="179"/>
        <v>4341.187253435286</v>
      </c>
      <c r="L477" s="49">
        <f t="shared" si="176"/>
        <v>48.26798001248937</v>
      </c>
    </row>
    <row r="478" spans="1:12" ht="15" customHeight="1">
      <c r="A478" s="46">
        <v>16</v>
      </c>
      <c r="B478" s="47">
        <v>161</v>
      </c>
      <c r="C478" s="48"/>
      <c r="D478" s="48" t="s">
        <v>170</v>
      </c>
      <c r="E478" s="48" t="s">
        <v>333</v>
      </c>
      <c r="F478" s="49">
        <v>5649.27200353696</v>
      </c>
      <c r="G478" s="49">
        <v>901.7657608022922</v>
      </c>
      <c r="H478" s="49">
        <v>37.935129656160456</v>
      </c>
      <c r="I478" s="49">
        <f>G478+H478</f>
        <v>939.7008904584527</v>
      </c>
      <c r="J478" s="49">
        <v>38.863286645281704</v>
      </c>
      <c r="K478" s="49">
        <v>1345.1381911151175</v>
      </c>
      <c r="L478" s="49">
        <f t="shared" si="176"/>
        <v>16.63401744278049</v>
      </c>
    </row>
    <row r="479" spans="1:12" ht="15" customHeight="1">
      <c r="A479" s="46">
        <v>16</v>
      </c>
      <c r="B479" s="47"/>
      <c r="C479" s="48"/>
      <c r="D479" s="48"/>
      <c r="E479" s="48" t="s">
        <v>332</v>
      </c>
      <c r="F479" s="49">
        <v>5775.9867280662365</v>
      </c>
      <c r="G479" s="49">
        <v>3670.25363536217</v>
      </c>
      <c r="H479" s="49">
        <v>81.22269670450245</v>
      </c>
      <c r="I479" s="49">
        <f>G479+H479</f>
        <v>3751.4763320666725</v>
      </c>
      <c r="J479" s="49">
        <v>205.9059254096167</v>
      </c>
      <c r="K479" s="49">
        <v>5540.976925816721</v>
      </c>
      <c r="L479" s="49">
        <f t="shared" si="176"/>
        <v>64.94953171962435</v>
      </c>
    </row>
    <row r="480" spans="1:12" ht="15" customHeight="1">
      <c r="A480" s="46"/>
      <c r="B480" s="47"/>
      <c r="C480" s="48"/>
      <c r="D480" s="48"/>
      <c r="E480" s="48" t="s">
        <v>342</v>
      </c>
      <c r="F480" s="49">
        <f aca="true" t="shared" si="180" ref="F480:K480">SUM(F478:F479)</f>
        <v>11425.258731603197</v>
      </c>
      <c r="G480" s="49">
        <f t="shared" si="180"/>
        <v>4572.019396164462</v>
      </c>
      <c r="H480" s="49">
        <f t="shared" si="180"/>
        <v>119.15782636066291</v>
      </c>
      <c r="I480" s="49">
        <f t="shared" si="180"/>
        <v>4691.177222525125</v>
      </c>
      <c r="J480" s="49">
        <f t="shared" si="180"/>
        <v>244.76921205489842</v>
      </c>
      <c r="K480" s="49">
        <f t="shared" si="180"/>
        <v>6886.115116931838</v>
      </c>
      <c r="L480" s="49">
        <f t="shared" si="176"/>
        <v>41.05970230283666</v>
      </c>
    </row>
    <row r="481" spans="1:12" ht="15" customHeight="1">
      <c r="A481" s="46">
        <v>16</v>
      </c>
      <c r="B481" s="47">
        <v>162</v>
      </c>
      <c r="C481" s="48"/>
      <c r="D481" s="48" t="s">
        <v>171</v>
      </c>
      <c r="E481" s="48" t="s">
        <v>333</v>
      </c>
      <c r="F481" s="49">
        <v>3261.238318314223</v>
      </c>
      <c r="G481" s="49">
        <v>212.8380511764706</v>
      </c>
      <c r="H481" s="49">
        <v>19.475032352941177</v>
      </c>
      <c r="I481" s="49">
        <f>G481+H481</f>
        <v>232.31308352941178</v>
      </c>
      <c r="J481" s="49">
        <v>9.973873512185246</v>
      </c>
      <c r="K481" s="49">
        <v>884.5823628660845</v>
      </c>
      <c r="L481" s="49">
        <f t="shared" si="176"/>
        <v>7.123462343270193</v>
      </c>
    </row>
    <row r="482" spans="1:12" ht="15" customHeight="1">
      <c r="A482" s="46">
        <v>16</v>
      </c>
      <c r="B482" s="47"/>
      <c r="C482" s="48"/>
      <c r="D482" s="48"/>
      <c r="E482" s="48" t="s">
        <v>332</v>
      </c>
      <c r="F482" s="49">
        <v>8862.793391979078</v>
      </c>
      <c r="G482" s="49">
        <v>3990.0017396278536</v>
      </c>
      <c r="H482" s="49">
        <v>65.75045157914764</v>
      </c>
      <c r="I482" s="49">
        <f>G482+H482</f>
        <v>4055.752191207001</v>
      </c>
      <c r="J482" s="49">
        <v>159.12636769722127</v>
      </c>
      <c r="K482" s="49">
        <v>6770.258802116644</v>
      </c>
      <c r="L482" s="49">
        <f t="shared" si="176"/>
        <v>45.761556338180014</v>
      </c>
    </row>
    <row r="483" spans="1:12" ht="15" customHeight="1">
      <c r="A483" s="46"/>
      <c r="B483" s="47"/>
      <c r="C483" s="48"/>
      <c r="D483" s="48"/>
      <c r="E483" s="48" t="s">
        <v>342</v>
      </c>
      <c r="F483" s="49">
        <f aca="true" t="shared" si="181" ref="F483:K483">SUM(F481:F482)</f>
        <v>12124.0317102933</v>
      </c>
      <c r="G483" s="49">
        <f t="shared" si="181"/>
        <v>4202.839790804324</v>
      </c>
      <c r="H483" s="49">
        <f t="shared" si="181"/>
        <v>85.22548393208882</v>
      </c>
      <c r="I483" s="49">
        <f t="shared" si="181"/>
        <v>4288.065274736413</v>
      </c>
      <c r="J483" s="49">
        <f t="shared" si="181"/>
        <v>169.1002412094065</v>
      </c>
      <c r="K483" s="49">
        <f t="shared" si="181"/>
        <v>7654.8411649827285</v>
      </c>
      <c r="L483" s="49">
        <f t="shared" si="176"/>
        <v>35.36831127797073</v>
      </c>
    </row>
    <row r="484" spans="1:12" ht="15" customHeight="1">
      <c r="A484" s="46">
        <v>16</v>
      </c>
      <c r="B484" s="47">
        <v>163</v>
      </c>
      <c r="C484" s="48"/>
      <c r="D484" s="48" t="s">
        <v>172</v>
      </c>
      <c r="E484" s="48" t="s">
        <v>333</v>
      </c>
      <c r="F484" s="49">
        <v>720.5075500737107</v>
      </c>
      <c r="G484" s="49">
        <v>296.5791088235294</v>
      </c>
      <c r="H484" s="49">
        <v>9.430967647058823</v>
      </c>
      <c r="I484" s="49">
        <f>G484+H484</f>
        <v>306.0100764705882</v>
      </c>
      <c r="J484" s="49">
        <v>4.904641688638603</v>
      </c>
      <c r="K484" s="49">
        <v>86.94640958073808</v>
      </c>
      <c r="L484" s="49">
        <f t="shared" si="176"/>
        <v>42.471460075509576</v>
      </c>
    </row>
    <row r="485" spans="1:12" ht="15" customHeight="1">
      <c r="A485" s="46">
        <v>16</v>
      </c>
      <c r="B485" s="47"/>
      <c r="C485" s="48"/>
      <c r="D485" s="48"/>
      <c r="E485" s="48" t="s">
        <v>332</v>
      </c>
      <c r="F485" s="49">
        <v>8041.280321420258</v>
      </c>
      <c r="G485" s="49">
        <v>3378.2784810266594</v>
      </c>
      <c r="H485" s="49">
        <v>103.95655020311135</v>
      </c>
      <c r="I485" s="49">
        <f>G485+H485</f>
        <v>3482.235031229771</v>
      </c>
      <c r="J485" s="49">
        <v>222.82128294962072</v>
      </c>
      <c r="K485" s="49">
        <v>4658.940019710028</v>
      </c>
      <c r="L485" s="49">
        <f t="shared" si="176"/>
        <v>43.304485007864216</v>
      </c>
    </row>
    <row r="486" spans="1:12" ht="15" customHeight="1">
      <c r="A486" s="46"/>
      <c r="B486" s="47"/>
      <c r="C486" s="48"/>
      <c r="D486" s="48"/>
      <c r="E486" s="48" t="s">
        <v>342</v>
      </c>
      <c r="F486" s="49">
        <f aca="true" t="shared" si="182" ref="F486:K486">SUM(F484:F485)</f>
        <v>8761.787871493969</v>
      </c>
      <c r="G486" s="49">
        <f t="shared" si="182"/>
        <v>3674.8575898501886</v>
      </c>
      <c r="H486" s="49">
        <f t="shared" si="182"/>
        <v>113.38751785017017</v>
      </c>
      <c r="I486" s="49">
        <f t="shared" si="182"/>
        <v>3788.245107700359</v>
      </c>
      <c r="J486" s="49">
        <f t="shared" si="182"/>
        <v>227.72592463825933</v>
      </c>
      <c r="K486" s="49">
        <f t="shared" si="182"/>
        <v>4745.886429290766</v>
      </c>
      <c r="L486" s="49">
        <f t="shared" si="176"/>
        <v>43.23598292107963</v>
      </c>
    </row>
    <row r="487" spans="1:12" ht="15" customHeight="1">
      <c r="A487" s="46">
        <v>16</v>
      </c>
      <c r="B487" s="47">
        <v>164</v>
      </c>
      <c r="C487" s="48"/>
      <c r="D487" s="48" t="s">
        <v>173</v>
      </c>
      <c r="E487" s="48" t="s">
        <v>333</v>
      </c>
      <c r="F487" s="49">
        <v>987.4880166434109</v>
      </c>
      <c r="G487" s="49">
        <v>665.87346</v>
      </c>
      <c r="H487" s="49">
        <v>8.07525</v>
      </c>
      <c r="I487" s="49">
        <f>G487+H487</f>
        <v>673.94871</v>
      </c>
      <c r="J487" s="49">
        <v>11.951629848624597</v>
      </c>
      <c r="K487" s="49">
        <v>157.95704080509321</v>
      </c>
      <c r="L487" s="49">
        <f t="shared" si="176"/>
        <v>68.24879883513238</v>
      </c>
    </row>
    <row r="488" spans="1:12" ht="15" customHeight="1">
      <c r="A488" s="46">
        <v>16</v>
      </c>
      <c r="B488" s="47"/>
      <c r="C488" s="48"/>
      <c r="D488" s="48"/>
      <c r="E488" s="48" t="s">
        <v>332</v>
      </c>
      <c r="F488" s="49">
        <v>4685.781689083666</v>
      </c>
      <c r="G488" s="49">
        <v>2688.3390857435884</v>
      </c>
      <c r="H488" s="49">
        <v>30.91593989947258</v>
      </c>
      <c r="I488" s="49">
        <f>G488+H488</f>
        <v>2719.255025643061</v>
      </c>
      <c r="J488" s="49">
        <v>66.53679898287925</v>
      </c>
      <c r="K488" s="49">
        <v>2046.5716385882808</v>
      </c>
      <c r="L488" s="49">
        <f t="shared" si="176"/>
        <v>58.032046861637475</v>
      </c>
    </row>
    <row r="489" spans="1:12" ht="15" customHeight="1">
      <c r="A489" s="46"/>
      <c r="B489" s="47"/>
      <c r="C489" s="48"/>
      <c r="D489" s="48"/>
      <c r="E489" s="48" t="s">
        <v>342</v>
      </c>
      <c r="F489" s="49">
        <f aca="true" t="shared" si="183" ref="F489:K489">SUM(F487:F488)</f>
        <v>5673.269705727076</v>
      </c>
      <c r="G489" s="49">
        <f t="shared" si="183"/>
        <v>3354.2125457435886</v>
      </c>
      <c r="H489" s="49">
        <f t="shared" si="183"/>
        <v>38.99118989947258</v>
      </c>
      <c r="I489" s="49">
        <f t="shared" si="183"/>
        <v>3393.203735643061</v>
      </c>
      <c r="J489" s="49">
        <f t="shared" si="183"/>
        <v>78.48842883150384</v>
      </c>
      <c r="K489" s="49">
        <f t="shared" si="183"/>
        <v>2204.528679393374</v>
      </c>
      <c r="L489" s="49">
        <f t="shared" si="176"/>
        <v>59.810372354017915</v>
      </c>
    </row>
    <row r="490" spans="1:12" ht="15" customHeight="1">
      <c r="A490" s="46">
        <v>16</v>
      </c>
      <c r="B490" s="47">
        <v>165</v>
      </c>
      <c r="C490" s="48"/>
      <c r="D490" s="48" t="s">
        <v>174</v>
      </c>
      <c r="E490" s="48" t="s">
        <v>333</v>
      </c>
      <c r="F490" s="49">
        <v>10047.25922308587</v>
      </c>
      <c r="G490" s="49">
        <v>1528.8372391977077</v>
      </c>
      <c r="H490" s="49">
        <v>32.24437034383954</v>
      </c>
      <c r="I490" s="49">
        <f>G490+H490</f>
        <v>1561.0816095415473</v>
      </c>
      <c r="J490" s="49">
        <v>29.881365451897214</v>
      </c>
      <c r="K490" s="49">
        <v>2808.4143831952724</v>
      </c>
      <c r="L490" s="49">
        <f t="shared" si="176"/>
        <v>15.537387608698364</v>
      </c>
    </row>
    <row r="491" spans="1:12" ht="15" customHeight="1">
      <c r="A491" s="46">
        <v>16</v>
      </c>
      <c r="B491" s="47"/>
      <c r="C491" s="48"/>
      <c r="D491" s="48"/>
      <c r="E491" s="48" t="s">
        <v>332</v>
      </c>
      <c r="F491" s="49">
        <v>7033.6618517436</v>
      </c>
      <c r="G491" s="49">
        <v>3046.615054637831</v>
      </c>
      <c r="H491" s="49">
        <v>70.31555329549755</v>
      </c>
      <c r="I491" s="49">
        <f>G491+H491</f>
        <v>3116.9306079333282</v>
      </c>
      <c r="J491" s="49">
        <v>168.78492249320436</v>
      </c>
      <c r="K491" s="49">
        <v>8999.02536630555</v>
      </c>
      <c r="L491" s="49">
        <f t="shared" si="176"/>
        <v>44.314479052766245</v>
      </c>
    </row>
    <row r="492" spans="1:12" ht="15" customHeight="1">
      <c r="A492" s="46"/>
      <c r="B492" s="47"/>
      <c r="C492" s="48"/>
      <c r="D492" s="48"/>
      <c r="E492" s="48" t="s">
        <v>342</v>
      </c>
      <c r="F492" s="49">
        <f aca="true" t="shared" si="184" ref="F492:K492">SUM(F490:F491)</f>
        <v>17080.92107482947</v>
      </c>
      <c r="G492" s="49">
        <f t="shared" si="184"/>
        <v>4575.4522938355385</v>
      </c>
      <c r="H492" s="49">
        <f t="shared" si="184"/>
        <v>102.55992363933709</v>
      </c>
      <c r="I492" s="49">
        <f t="shared" si="184"/>
        <v>4678.012217474876</v>
      </c>
      <c r="J492" s="49">
        <f t="shared" si="184"/>
        <v>198.66628794510157</v>
      </c>
      <c r="K492" s="49">
        <f t="shared" si="184"/>
        <v>11807.439749500823</v>
      </c>
      <c r="L492" s="49">
        <f t="shared" si="176"/>
        <v>27.387353392601394</v>
      </c>
    </row>
    <row r="493" spans="1:12" s="52" customFormat="1" ht="15" customHeight="1">
      <c r="A493" s="50"/>
      <c r="B493" s="67" t="s">
        <v>333</v>
      </c>
      <c r="C493" s="68"/>
      <c r="D493" s="68"/>
      <c r="E493" s="69"/>
      <c r="F493" s="51">
        <f aca="true" t="shared" si="185" ref="F493:K494">F469+F472+F475+F478+F481+F484+F487+F490</f>
        <v>23606.542322497524</v>
      </c>
      <c r="G493" s="51">
        <f t="shared" si="185"/>
        <v>4790.6103</v>
      </c>
      <c r="H493" s="51">
        <f t="shared" si="185"/>
        <v>147.6825</v>
      </c>
      <c r="I493" s="51">
        <f t="shared" si="185"/>
        <v>4938.2928</v>
      </c>
      <c r="J493" s="51">
        <f t="shared" si="185"/>
        <v>110.38839801358903</v>
      </c>
      <c r="K493" s="51">
        <f t="shared" si="185"/>
        <v>5824.830260838871</v>
      </c>
      <c r="L493" s="51">
        <f t="shared" si="176"/>
        <v>20.919170340730947</v>
      </c>
    </row>
    <row r="494" spans="1:12" s="52" customFormat="1" ht="15" customHeight="1">
      <c r="A494" s="50"/>
      <c r="B494" s="67" t="s">
        <v>332</v>
      </c>
      <c r="C494" s="68"/>
      <c r="D494" s="68"/>
      <c r="E494" s="69"/>
      <c r="F494" s="51">
        <f t="shared" si="185"/>
        <v>68121.94644387807</v>
      </c>
      <c r="G494" s="51">
        <f t="shared" si="185"/>
        <v>33741.94992</v>
      </c>
      <c r="H494" s="51">
        <f t="shared" si="185"/>
        <v>546.789</v>
      </c>
      <c r="I494" s="51">
        <f t="shared" si="185"/>
        <v>34288.738919999996</v>
      </c>
      <c r="J494" s="51">
        <f t="shared" si="185"/>
        <v>1278.554601986411</v>
      </c>
      <c r="K494" s="51">
        <f t="shared" si="185"/>
        <v>45287.68378553671</v>
      </c>
      <c r="L494" s="51">
        <f t="shared" si="176"/>
        <v>50.33434995614607</v>
      </c>
    </row>
    <row r="495" spans="1:12" s="52" customFormat="1" ht="15" customHeight="1">
      <c r="A495" s="50"/>
      <c r="B495" s="67" t="s">
        <v>342</v>
      </c>
      <c r="C495" s="68"/>
      <c r="D495" s="68"/>
      <c r="E495" s="69"/>
      <c r="F495" s="51">
        <f aca="true" t="shared" si="186" ref="F495:K495">F493+F494</f>
        <v>91728.4887663756</v>
      </c>
      <c r="G495" s="51">
        <f t="shared" si="186"/>
        <v>38532.56022</v>
      </c>
      <c r="H495" s="51">
        <f t="shared" si="186"/>
        <v>694.4715</v>
      </c>
      <c r="I495" s="51">
        <f t="shared" si="186"/>
        <v>39227.03172</v>
      </c>
      <c r="J495" s="51">
        <f t="shared" si="186"/>
        <v>1388.943</v>
      </c>
      <c r="K495" s="51">
        <f t="shared" si="186"/>
        <v>51112.51404637558</v>
      </c>
      <c r="L495" s="51">
        <f t="shared" si="176"/>
        <v>42.76428429984037</v>
      </c>
    </row>
    <row r="496" spans="1:12" s="52" customFormat="1" ht="15" customHeight="1">
      <c r="A496" s="50"/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2"/>
    </row>
    <row r="497" spans="1:13" ht="15" customHeight="1">
      <c r="A497" s="46">
        <v>17</v>
      </c>
      <c r="B497" s="47">
        <v>166</v>
      </c>
      <c r="C497" s="48" t="s">
        <v>175</v>
      </c>
      <c r="D497" s="48" t="s">
        <v>175</v>
      </c>
      <c r="E497" s="48" t="s">
        <v>333</v>
      </c>
      <c r="F497" s="49">
        <v>805.2103707405787</v>
      </c>
      <c r="G497" s="49">
        <v>218.884384324016</v>
      </c>
      <c r="H497" s="49">
        <v>15.793670279520823</v>
      </c>
      <c r="I497" s="49">
        <f>G497+H497</f>
        <v>234.67805460353682</v>
      </c>
      <c r="J497" s="49">
        <v>60.05227766416842</v>
      </c>
      <c r="K497" s="49">
        <v>197.11490346202245</v>
      </c>
      <c r="L497" s="49">
        <f aca="true" t="shared" si="187" ref="L497:L520">I497/F497*100</f>
        <v>29.144936917255006</v>
      </c>
      <c r="M497" t="s">
        <v>366</v>
      </c>
    </row>
    <row r="498" spans="1:12" ht="15" customHeight="1">
      <c r="A498" s="46">
        <v>17</v>
      </c>
      <c r="B498" s="47"/>
      <c r="C498" s="48"/>
      <c r="D498" s="48"/>
      <c r="E498" s="48" t="s">
        <v>332</v>
      </c>
      <c r="F498" s="49">
        <v>14037.396799998265</v>
      </c>
      <c r="G498" s="49">
        <v>7056.389476728119</v>
      </c>
      <c r="H498" s="49">
        <v>791.5639349439252</v>
      </c>
      <c r="I498" s="49">
        <f>G498+H498</f>
        <v>7847.953411672044</v>
      </c>
      <c r="J498" s="49">
        <v>1554.5825267230002</v>
      </c>
      <c r="K498" s="49">
        <v>4948.02821064511</v>
      </c>
      <c r="L498" s="49">
        <f t="shared" si="187"/>
        <v>55.90747004938276</v>
      </c>
    </row>
    <row r="499" spans="1:12" ht="15" customHeight="1">
      <c r="A499" s="46"/>
      <c r="B499" s="47"/>
      <c r="C499" s="48"/>
      <c r="D499" s="48"/>
      <c r="E499" s="48" t="s">
        <v>342</v>
      </c>
      <c r="F499" s="49">
        <f aca="true" t="shared" si="188" ref="F499:K499">SUM(F497:F498)</f>
        <v>14842.607170738844</v>
      </c>
      <c r="G499" s="49">
        <f t="shared" si="188"/>
        <v>7275.273861052135</v>
      </c>
      <c r="H499" s="49">
        <f t="shared" si="188"/>
        <v>807.3576052234461</v>
      </c>
      <c r="I499" s="49">
        <f t="shared" si="188"/>
        <v>8082.631466275581</v>
      </c>
      <c r="J499" s="49">
        <f t="shared" si="188"/>
        <v>1614.6348043871687</v>
      </c>
      <c r="K499" s="49">
        <f t="shared" si="188"/>
        <v>5145.1431141071325</v>
      </c>
      <c r="L499" s="49">
        <f t="shared" si="187"/>
        <v>54.45560455315371</v>
      </c>
    </row>
    <row r="500" spans="1:12" ht="15" customHeight="1">
      <c r="A500" s="46">
        <v>17</v>
      </c>
      <c r="B500" s="47">
        <v>167</v>
      </c>
      <c r="C500" s="48"/>
      <c r="D500" s="48" t="s">
        <v>176</v>
      </c>
      <c r="E500" s="48" t="s">
        <v>333</v>
      </c>
      <c r="F500" s="49">
        <v>6859.356239889672</v>
      </c>
      <c r="G500" s="49">
        <v>796.2159209147546</v>
      </c>
      <c r="H500" s="49">
        <v>111.8734768272299</v>
      </c>
      <c r="I500" s="49">
        <f>G500+H500</f>
        <v>908.0893977419845</v>
      </c>
      <c r="J500" s="49">
        <v>150.24643728197398</v>
      </c>
      <c r="K500" s="49">
        <v>2090.794035443194</v>
      </c>
      <c r="L500" s="49">
        <f t="shared" si="187"/>
        <v>13.238697131096815</v>
      </c>
    </row>
    <row r="501" spans="1:12" ht="15" customHeight="1">
      <c r="A501" s="46">
        <v>17</v>
      </c>
      <c r="B501" s="47"/>
      <c r="C501" s="48"/>
      <c r="D501" s="48"/>
      <c r="E501" s="48" t="s">
        <v>332</v>
      </c>
      <c r="F501" s="49">
        <v>12560.852443984952</v>
      </c>
      <c r="G501" s="49">
        <v>6054.5427443337785</v>
      </c>
      <c r="H501" s="49">
        <v>531.8395350372112</v>
      </c>
      <c r="I501" s="49">
        <f>G501+H501</f>
        <v>6586.38227937099</v>
      </c>
      <c r="J501" s="49">
        <v>1137.2308275097357</v>
      </c>
      <c r="K501" s="49">
        <v>8574.65814224359</v>
      </c>
      <c r="L501" s="49">
        <f t="shared" si="187"/>
        <v>52.43579055436661</v>
      </c>
    </row>
    <row r="502" spans="1:12" ht="15" customHeight="1">
      <c r="A502" s="46"/>
      <c r="B502" s="47"/>
      <c r="C502" s="48"/>
      <c r="D502" s="48"/>
      <c r="E502" s="48" t="s">
        <v>342</v>
      </c>
      <c r="F502" s="49">
        <f aca="true" t="shared" si="189" ref="F502:K502">SUM(F500:F501)</f>
        <v>19420.208683874625</v>
      </c>
      <c r="G502" s="49">
        <f t="shared" si="189"/>
        <v>6850.758665248533</v>
      </c>
      <c r="H502" s="49">
        <f t="shared" si="189"/>
        <v>643.7130118644411</v>
      </c>
      <c r="I502" s="49">
        <f t="shared" si="189"/>
        <v>7494.471677112974</v>
      </c>
      <c r="J502" s="49">
        <f t="shared" si="189"/>
        <v>1287.4772647917098</v>
      </c>
      <c r="K502" s="49">
        <f t="shared" si="189"/>
        <v>10665.452177686784</v>
      </c>
      <c r="L502" s="49">
        <f t="shared" si="187"/>
        <v>38.59109754745289</v>
      </c>
    </row>
    <row r="503" spans="1:12" ht="15" customHeight="1">
      <c r="A503" s="46">
        <v>17</v>
      </c>
      <c r="B503" s="47">
        <v>168</v>
      </c>
      <c r="C503" s="48"/>
      <c r="D503" s="48" t="s">
        <v>177</v>
      </c>
      <c r="E503" s="48" t="s">
        <v>333</v>
      </c>
      <c r="F503" s="49">
        <v>1552.7011641205345</v>
      </c>
      <c r="G503" s="49">
        <v>281.43936</v>
      </c>
      <c r="H503" s="49">
        <v>50.256</v>
      </c>
      <c r="I503" s="49">
        <f>G503+H503</f>
        <v>331.69536000000005</v>
      </c>
      <c r="J503" s="49">
        <v>35.2106910326994</v>
      </c>
      <c r="K503" s="49">
        <v>246.76086824069202</v>
      </c>
      <c r="L503" s="49">
        <f t="shared" si="187"/>
        <v>21.36247255201072</v>
      </c>
    </row>
    <row r="504" spans="1:12" ht="15" customHeight="1">
      <c r="A504" s="46">
        <v>17</v>
      </c>
      <c r="B504" s="47"/>
      <c r="C504" s="48"/>
      <c r="D504" s="48"/>
      <c r="E504" s="48" t="s">
        <v>332</v>
      </c>
      <c r="F504" s="49">
        <v>12973.751257772912</v>
      </c>
      <c r="G504" s="49">
        <v>6327.453267241063</v>
      </c>
      <c r="H504" s="49">
        <v>473.0627559265134</v>
      </c>
      <c r="I504" s="49">
        <f>G504+H504</f>
        <v>6800.516023167576</v>
      </c>
      <c r="J504" s="49">
        <v>1014.934381436961</v>
      </c>
      <c r="K504" s="49">
        <v>6140.991399401355</v>
      </c>
      <c r="L504" s="49">
        <f t="shared" si="187"/>
        <v>52.41749967337481</v>
      </c>
    </row>
    <row r="505" spans="1:12" ht="15" customHeight="1">
      <c r="A505" s="46"/>
      <c r="B505" s="47"/>
      <c r="C505" s="48"/>
      <c r="D505" s="48"/>
      <c r="E505" s="48" t="s">
        <v>342</v>
      </c>
      <c r="F505" s="49">
        <f aca="true" t="shared" si="190" ref="F505:K505">SUM(F503:F504)</f>
        <v>14526.452421893446</v>
      </c>
      <c r="G505" s="49">
        <f t="shared" si="190"/>
        <v>6608.892627241064</v>
      </c>
      <c r="H505" s="49">
        <f t="shared" si="190"/>
        <v>523.3187559265134</v>
      </c>
      <c r="I505" s="49">
        <f t="shared" si="190"/>
        <v>7132.211383167576</v>
      </c>
      <c r="J505" s="49">
        <f t="shared" si="190"/>
        <v>1050.1450724696604</v>
      </c>
      <c r="K505" s="49">
        <f t="shared" si="190"/>
        <v>6387.752267642047</v>
      </c>
      <c r="L505" s="49">
        <f t="shared" si="187"/>
        <v>49.09809481369526</v>
      </c>
    </row>
    <row r="506" spans="1:12" ht="15" customHeight="1">
      <c r="A506" s="46">
        <v>17</v>
      </c>
      <c r="B506" s="47">
        <v>169</v>
      </c>
      <c r="C506" s="48"/>
      <c r="D506" s="48" t="s">
        <v>178</v>
      </c>
      <c r="E506" s="48" t="s">
        <v>333</v>
      </c>
      <c r="F506" s="49">
        <v>3196.6403956370386</v>
      </c>
      <c r="G506" s="49">
        <v>646.5560700000001</v>
      </c>
      <c r="H506" s="49">
        <v>164.592</v>
      </c>
      <c r="I506" s="49">
        <f>G506+H506</f>
        <v>811.1480700000001</v>
      </c>
      <c r="J506" s="49">
        <v>137.93302308908585</v>
      </c>
      <c r="K506" s="49">
        <v>484.63813355540765</v>
      </c>
      <c r="L506" s="49">
        <f t="shared" si="187"/>
        <v>25.375017818929596</v>
      </c>
    </row>
    <row r="507" spans="1:12" ht="15" customHeight="1">
      <c r="A507" s="46">
        <v>17</v>
      </c>
      <c r="B507" s="47"/>
      <c r="C507" s="48"/>
      <c r="D507" s="48"/>
      <c r="E507" s="48" t="s">
        <v>332</v>
      </c>
      <c r="F507" s="49">
        <v>14239.421344624308</v>
      </c>
      <c r="G507" s="49">
        <v>7950.334510942121</v>
      </c>
      <c r="H507" s="49">
        <v>603.6698771798153</v>
      </c>
      <c r="I507" s="49">
        <f>G507+H507</f>
        <v>8554.004388121935</v>
      </c>
      <c r="J507" s="49">
        <v>1395.0831706539116</v>
      </c>
      <c r="K507" s="49">
        <v>6009.598653455168</v>
      </c>
      <c r="L507" s="49">
        <f t="shared" si="187"/>
        <v>60.072696643331355</v>
      </c>
    </row>
    <row r="508" spans="1:12" ht="15" customHeight="1">
      <c r="A508" s="46"/>
      <c r="B508" s="47"/>
      <c r="C508" s="48"/>
      <c r="D508" s="48"/>
      <c r="E508" s="48" t="s">
        <v>342</v>
      </c>
      <c r="F508" s="49">
        <f aca="true" t="shared" si="191" ref="F508:K508">SUM(F506:F507)</f>
        <v>17436.061740261346</v>
      </c>
      <c r="G508" s="49">
        <f t="shared" si="191"/>
        <v>8596.890580942121</v>
      </c>
      <c r="H508" s="49">
        <f t="shared" si="191"/>
        <v>768.2618771798153</v>
      </c>
      <c r="I508" s="49">
        <f t="shared" si="191"/>
        <v>9365.152458121935</v>
      </c>
      <c r="J508" s="49">
        <f t="shared" si="191"/>
        <v>1533.0161937429975</v>
      </c>
      <c r="K508" s="49">
        <f t="shared" si="191"/>
        <v>6494.236787010575</v>
      </c>
      <c r="L508" s="49">
        <f t="shared" si="187"/>
        <v>53.71139766325215</v>
      </c>
    </row>
    <row r="509" spans="1:12" ht="15" customHeight="1">
      <c r="A509" s="46">
        <v>17</v>
      </c>
      <c r="B509" s="47">
        <v>170</v>
      </c>
      <c r="C509" s="48"/>
      <c r="D509" s="48" t="s">
        <v>179</v>
      </c>
      <c r="E509" s="48" t="s">
        <v>333</v>
      </c>
      <c r="F509" s="49">
        <v>2725.857059259783</v>
      </c>
      <c r="G509" s="49">
        <v>512.2693866273188</v>
      </c>
      <c r="H509" s="49">
        <v>60.81386509274873</v>
      </c>
      <c r="I509" s="49">
        <f>G509+H509</f>
        <v>573.0832517200676</v>
      </c>
      <c r="J509" s="49">
        <v>93.63878084613627</v>
      </c>
      <c r="K509" s="49">
        <v>674.7868465169968</v>
      </c>
      <c r="L509" s="49">
        <f t="shared" si="187"/>
        <v>21.023965646815338</v>
      </c>
    </row>
    <row r="510" spans="1:12" ht="15" customHeight="1">
      <c r="A510" s="46">
        <v>17</v>
      </c>
      <c r="B510" s="47"/>
      <c r="C510" s="48"/>
      <c r="D510" s="48"/>
      <c r="E510" s="48" t="s">
        <v>332</v>
      </c>
      <c r="F510" s="49">
        <v>12135.180117422567</v>
      </c>
      <c r="G510" s="49">
        <v>4613.875986414829</v>
      </c>
      <c r="H510" s="49">
        <v>504.88772363601066</v>
      </c>
      <c r="I510" s="49">
        <f>G510+H510</f>
        <v>5118.763710050839</v>
      </c>
      <c r="J510" s="49">
        <v>1030.8571259113323</v>
      </c>
      <c r="K510" s="49">
        <v>8239.866310457606</v>
      </c>
      <c r="L510" s="49">
        <f t="shared" si="187"/>
        <v>42.18119270188493</v>
      </c>
    </row>
    <row r="511" spans="1:12" ht="15" customHeight="1">
      <c r="A511" s="46"/>
      <c r="B511" s="47"/>
      <c r="C511" s="48"/>
      <c r="D511" s="48"/>
      <c r="E511" s="48" t="s">
        <v>342</v>
      </c>
      <c r="F511" s="49">
        <f aca="true" t="shared" si="192" ref="F511:K511">SUM(F509:F510)</f>
        <v>14861.03717668235</v>
      </c>
      <c r="G511" s="49">
        <f t="shared" si="192"/>
        <v>5126.145373042147</v>
      </c>
      <c r="H511" s="49">
        <f t="shared" si="192"/>
        <v>565.7015887287594</v>
      </c>
      <c r="I511" s="49">
        <f t="shared" si="192"/>
        <v>5691.846961770907</v>
      </c>
      <c r="J511" s="49">
        <f t="shared" si="192"/>
        <v>1124.4959067574687</v>
      </c>
      <c r="K511" s="49">
        <f t="shared" si="192"/>
        <v>8914.653156974604</v>
      </c>
      <c r="L511" s="49">
        <f t="shared" si="187"/>
        <v>38.300469167129705</v>
      </c>
    </row>
    <row r="512" spans="1:12" ht="15" customHeight="1">
      <c r="A512" s="46">
        <v>17</v>
      </c>
      <c r="B512" s="47">
        <v>171</v>
      </c>
      <c r="C512" s="48"/>
      <c r="D512" s="48" t="s">
        <v>180</v>
      </c>
      <c r="E512" s="48" t="s">
        <v>333</v>
      </c>
      <c r="F512" s="49">
        <v>12588.295812225715</v>
      </c>
      <c r="G512" s="49">
        <v>1813.4169475296287</v>
      </c>
      <c r="H512" s="49">
        <v>193.47019455428912</v>
      </c>
      <c r="I512" s="49">
        <f>G512+H512</f>
        <v>2006.8871420839178</v>
      </c>
      <c r="J512" s="49">
        <v>336.26</v>
      </c>
      <c r="K512" s="49">
        <v>4808.7</v>
      </c>
      <c r="L512" s="49">
        <f t="shared" si="187"/>
        <v>15.942484765370981</v>
      </c>
    </row>
    <row r="513" spans="1:12" ht="15" customHeight="1">
      <c r="A513" s="46">
        <v>17</v>
      </c>
      <c r="B513" s="47"/>
      <c r="C513" s="48"/>
      <c r="D513" s="48"/>
      <c r="E513" s="48" t="s">
        <v>332</v>
      </c>
      <c r="F513" s="49">
        <v>10287.570435210497</v>
      </c>
      <c r="G513" s="49">
        <v>3930.4689137369</v>
      </c>
      <c r="H513" s="49">
        <v>412.5127238311421</v>
      </c>
      <c r="I513" s="49">
        <f>G513+H513</f>
        <v>4342.981637568042</v>
      </c>
      <c r="J513" s="49">
        <v>851.64</v>
      </c>
      <c r="K513" s="49">
        <v>9590.82</v>
      </c>
      <c r="L513" s="49">
        <f t="shared" si="187"/>
        <v>42.21581436471768</v>
      </c>
    </row>
    <row r="514" spans="1:12" ht="15" customHeight="1">
      <c r="A514" s="46"/>
      <c r="B514" s="47"/>
      <c r="C514" s="48"/>
      <c r="D514" s="48"/>
      <c r="E514" s="48" t="s">
        <v>342</v>
      </c>
      <c r="F514" s="49">
        <f aca="true" t="shared" si="193" ref="F514:K514">SUM(F512:F513)</f>
        <v>22875.866247436214</v>
      </c>
      <c r="G514" s="49">
        <f t="shared" si="193"/>
        <v>5743.885861266529</v>
      </c>
      <c r="H514" s="49">
        <f t="shared" si="193"/>
        <v>605.9829183854313</v>
      </c>
      <c r="I514" s="49">
        <f t="shared" si="193"/>
        <v>6349.86877965196</v>
      </c>
      <c r="J514" s="49">
        <f t="shared" si="193"/>
        <v>1187.9</v>
      </c>
      <c r="K514" s="49">
        <f t="shared" si="193"/>
        <v>14399.52</v>
      </c>
      <c r="L514" s="49">
        <f t="shared" si="187"/>
        <v>27.75793804251506</v>
      </c>
    </row>
    <row r="515" spans="1:12" ht="15" customHeight="1">
      <c r="A515" s="46">
        <v>17</v>
      </c>
      <c r="B515" s="47">
        <v>172</v>
      </c>
      <c r="C515" s="48"/>
      <c r="D515" s="48" t="s">
        <v>181</v>
      </c>
      <c r="E515" s="48" t="s">
        <v>333</v>
      </c>
      <c r="F515" s="49">
        <v>1031.8301626545485</v>
      </c>
      <c r="G515" s="49">
        <v>198.67296060428154</v>
      </c>
      <c r="H515" s="49">
        <v>25.733793246211427</v>
      </c>
      <c r="I515" s="49">
        <f>G515+H515</f>
        <v>224.40675385049298</v>
      </c>
      <c r="J515" s="49">
        <v>32.45062120335706</v>
      </c>
      <c r="K515" s="49">
        <v>156.85866065557093</v>
      </c>
      <c r="L515" s="49">
        <f t="shared" si="187"/>
        <v>21.748419650107014</v>
      </c>
    </row>
    <row r="516" spans="1:13" ht="15" customHeight="1">
      <c r="A516" s="46">
        <v>17</v>
      </c>
      <c r="B516" s="47"/>
      <c r="C516" s="48"/>
      <c r="D516" s="48"/>
      <c r="E516" s="48" t="s">
        <v>332</v>
      </c>
      <c r="F516" s="49">
        <v>15912.585804476033</v>
      </c>
      <c r="G516" s="49">
        <v>8415.987324603188</v>
      </c>
      <c r="H516" s="49">
        <v>691.639449445382</v>
      </c>
      <c r="I516" s="49">
        <f>G516+H516</f>
        <v>9107.62677404857</v>
      </c>
      <c r="J516" s="49">
        <v>1403.403194260467</v>
      </c>
      <c r="K516" s="49">
        <v>6061.292918117793</v>
      </c>
      <c r="L516" s="49">
        <f t="shared" si="187"/>
        <v>57.23536630662941</v>
      </c>
      <c r="M516" t="s">
        <v>366</v>
      </c>
    </row>
    <row r="517" spans="1:12" ht="15" customHeight="1">
      <c r="A517" s="46"/>
      <c r="B517" s="47"/>
      <c r="C517" s="48"/>
      <c r="D517" s="48"/>
      <c r="E517" s="48" t="s">
        <v>342</v>
      </c>
      <c r="F517" s="49">
        <f aca="true" t="shared" si="194" ref="F517:K517">SUM(F515:F516)</f>
        <v>16944.415967130582</v>
      </c>
      <c r="G517" s="49">
        <f t="shared" si="194"/>
        <v>8614.660285207468</v>
      </c>
      <c r="H517" s="49">
        <f t="shared" si="194"/>
        <v>717.3732426915934</v>
      </c>
      <c r="I517" s="49">
        <f t="shared" si="194"/>
        <v>9332.033527899062</v>
      </c>
      <c r="J517" s="49">
        <f t="shared" si="194"/>
        <v>1435.853815463824</v>
      </c>
      <c r="K517" s="49">
        <f t="shared" si="194"/>
        <v>6218.151578773364</v>
      </c>
      <c r="L517" s="49">
        <f t="shared" si="187"/>
        <v>55.07438878980363</v>
      </c>
    </row>
    <row r="518" spans="1:12" s="52" customFormat="1" ht="15" customHeight="1">
      <c r="A518" s="50"/>
      <c r="B518" s="67" t="s">
        <v>333</v>
      </c>
      <c r="C518" s="68"/>
      <c r="D518" s="68"/>
      <c r="E518" s="69"/>
      <c r="F518" s="51">
        <f aca="true" t="shared" si="195" ref="F518:K519">F497+F500+F503+F506+F509+F512+F515</f>
        <v>28759.891204527867</v>
      </c>
      <c r="G518" s="51">
        <f t="shared" si="195"/>
        <v>4467.45503</v>
      </c>
      <c r="H518" s="51">
        <f t="shared" si="195"/>
        <v>622.5330000000001</v>
      </c>
      <c r="I518" s="51">
        <f t="shared" si="195"/>
        <v>5089.98803</v>
      </c>
      <c r="J518" s="51">
        <f t="shared" si="195"/>
        <v>845.791831117421</v>
      </c>
      <c r="K518" s="51">
        <f t="shared" si="195"/>
        <v>8659.653447873885</v>
      </c>
      <c r="L518" s="51">
        <f t="shared" si="187"/>
        <v>17.698217263070344</v>
      </c>
    </row>
    <row r="519" spans="1:12" s="52" customFormat="1" ht="15" customHeight="1">
      <c r="A519" s="50"/>
      <c r="B519" s="67" t="s">
        <v>332</v>
      </c>
      <c r="C519" s="68"/>
      <c r="D519" s="68"/>
      <c r="E519" s="69"/>
      <c r="F519" s="51">
        <f t="shared" si="195"/>
        <v>92146.75820348953</v>
      </c>
      <c r="G519" s="51">
        <f t="shared" si="195"/>
        <v>44349.05222399999</v>
      </c>
      <c r="H519" s="51">
        <f t="shared" si="195"/>
        <v>4009.176</v>
      </c>
      <c r="I519" s="51">
        <f t="shared" si="195"/>
        <v>48358.228224</v>
      </c>
      <c r="J519" s="51">
        <f t="shared" si="195"/>
        <v>8387.731226495409</v>
      </c>
      <c r="K519" s="51">
        <f t="shared" si="195"/>
        <v>49565.25563432062</v>
      </c>
      <c r="L519" s="51">
        <f t="shared" si="187"/>
        <v>52.47957623990369</v>
      </c>
    </row>
    <row r="520" spans="1:12" s="52" customFormat="1" ht="15" customHeight="1">
      <c r="A520" s="50"/>
      <c r="B520" s="67" t="s">
        <v>342</v>
      </c>
      <c r="C520" s="68"/>
      <c r="D520" s="68"/>
      <c r="E520" s="69"/>
      <c r="F520" s="51">
        <f aca="true" t="shared" si="196" ref="F520:K520">F518+F519</f>
        <v>120906.6494080174</v>
      </c>
      <c r="G520" s="51">
        <f t="shared" si="196"/>
        <v>48816.50725399999</v>
      </c>
      <c r="H520" s="51">
        <f t="shared" si="196"/>
        <v>4631.709</v>
      </c>
      <c r="I520" s="51">
        <f t="shared" si="196"/>
        <v>53448.216254</v>
      </c>
      <c r="J520" s="51">
        <f t="shared" si="196"/>
        <v>9233.52305761283</v>
      </c>
      <c r="K520" s="51">
        <f t="shared" si="196"/>
        <v>58224.90908219451</v>
      </c>
      <c r="L520" s="51">
        <f t="shared" si="187"/>
        <v>44.20618428820327</v>
      </c>
    </row>
    <row r="521" spans="1:12" s="52" customFormat="1" ht="15" customHeight="1">
      <c r="A521" s="50"/>
      <c r="B521" s="70"/>
      <c r="C521" s="71"/>
      <c r="D521" s="71"/>
      <c r="E521" s="71"/>
      <c r="F521" s="71"/>
      <c r="G521" s="71"/>
      <c r="H521" s="71"/>
      <c r="I521" s="71"/>
      <c r="J521" s="71"/>
      <c r="K521" s="71"/>
      <c r="L521" s="72"/>
    </row>
    <row r="522" spans="1:12" ht="15" customHeight="1">
      <c r="A522" s="46">
        <v>18</v>
      </c>
      <c r="B522" s="47">
        <v>173</v>
      </c>
      <c r="C522" s="48" t="s">
        <v>182</v>
      </c>
      <c r="D522" s="48" t="s">
        <v>183</v>
      </c>
      <c r="E522" s="48" t="s">
        <v>333</v>
      </c>
      <c r="F522" s="49">
        <v>18458.556478313796</v>
      </c>
      <c r="G522" s="49">
        <v>3312.530792106085</v>
      </c>
      <c r="H522" s="49">
        <v>129.1168174726989</v>
      </c>
      <c r="I522" s="49">
        <f>G522+H522</f>
        <v>3441.647609578784</v>
      </c>
      <c r="J522" s="49">
        <v>250.78184396561068</v>
      </c>
      <c r="K522" s="49">
        <v>13563.337238095935</v>
      </c>
      <c r="L522" s="49">
        <f aca="true" t="shared" si="197" ref="L522:L558">I522/F522*100</f>
        <v>18.645269545439454</v>
      </c>
    </row>
    <row r="523" spans="1:12" ht="15" customHeight="1">
      <c r="A523" s="46">
        <v>18</v>
      </c>
      <c r="B523" s="47"/>
      <c r="C523" s="48"/>
      <c r="D523" s="48"/>
      <c r="E523" s="48" t="s">
        <v>332</v>
      </c>
      <c r="F523" s="49">
        <v>2167.4798132163232</v>
      </c>
      <c r="G523" s="49">
        <v>745.7578591173458</v>
      </c>
      <c r="H523" s="49">
        <v>29.197853470094103</v>
      </c>
      <c r="I523" s="49">
        <f>G523+H523</f>
        <v>774.9557125874398</v>
      </c>
      <c r="J523" s="49">
        <v>58.94213653852397</v>
      </c>
      <c r="K523" s="49">
        <v>2120.2173182961646</v>
      </c>
      <c r="L523" s="49">
        <f t="shared" si="197"/>
        <v>35.75376840246014</v>
      </c>
    </row>
    <row r="524" spans="1:12" ht="15" customHeight="1">
      <c r="A524" s="46"/>
      <c r="B524" s="47"/>
      <c r="C524" s="48"/>
      <c r="D524" s="48"/>
      <c r="E524" s="48" t="s">
        <v>342</v>
      </c>
      <c r="F524" s="49">
        <f aca="true" t="shared" si="198" ref="F524:K524">SUM(F522:F523)</f>
        <v>20626.03629153012</v>
      </c>
      <c r="G524" s="49">
        <f t="shared" si="198"/>
        <v>4058.288651223431</v>
      </c>
      <c r="H524" s="49">
        <f t="shared" si="198"/>
        <v>158.314670942793</v>
      </c>
      <c r="I524" s="49">
        <f t="shared" si="198"/>
        <v>4216.603322166224</v>
      </c>
      <c r="J524" s="49">
        <f t="shared" si="198"/>
        <v>309.72398050413466</v>
      </c>
      <c r="K524" s="49">
        <f t="shared" si="198"/>
        <v>15683.5545563921</v>
      </c>
      <c r="L524" s="49">
        <f t="shared" si="197"/>
        <v>20.443110167016094</v>
      </c>
    </row>
    <row r="525" spans="1:12" ht="15" customHeight="1">
      <c r="A525" s="46">
        <v>18</v>
      </c>
      <c r="B525" s="47">
        <v>174</v>
      </c>
      <c r="C525" s="48"/>
      <c r="D525" s="48" t="s">
        <v>182</v>
      </c>
      <c r="E525" s="48" t="s">
        <v>333</v>
      </c>
      <c r="F525" s="49">
        <v>17971.694369147837</v>
      </c>
      <c r="G525" s="49">
        <v>2240.2921473367405</v>
      </c>
      <c r="H525" s="49">
        <v>108.46730056985413</v>
      </c>
      <c r="I525" s="49">
        <f>G525+H525</f>
        <v>2348.7594479065947</v>
      </c>
      <c r="J525" s="49">
        <v>225.2403603634825</v>
      </c>
      <c r="K525" s="49">
        <v>14072.206141270013</v>
      </c>
      <c r="L525" s="49">
        <f t="shared" si="197"/>
        <v>13.06921539873686</v>
      </c>
    </row>
    <row r="526" spans="1:12" ht="15" customHeight="1">
      <c r="A526" s="46">
        <v>18</v>
      </c>
      <c r="B526" s="47"/>
      <c r="C526" s="48"/>
      <c r="D526" s="48"/>
      <c r="E526" s="48" t="s">
        <v>332</v>
      </c>
      <c r="F526" s="49">
        <v>6507.161991763529</v>
      </c>
      <c r="G526" s="49">
        <v>2327.931675971111</v>
      </c>
      <c r="H526" s="49">
        <v>117.08171166881843</v>
      </c>
      <c r="I526" s="49">
        <f>G526+H526</f>
        <v>2445.0133876399295</v>
      </c>
      <c r="J526" s="49">
        <v>228.51077120065705</v>
      </c>
      <c r="K526" s="49">
        <v>6190.827878985894</v>
      </c>
      <c r="L526" s="49">
        <f t="shared" si="197"/>
        <v>37.57418965033784</v>
      </c>
    </row>
    <row r="527" spans="1:12" ht="15" customHeight="1">
      <c r="A527" s="46"/>
      <c r="B527" s="47"/>
      <c r="C527" s="48"/>
      <c r="D527" s="48"/>
      <c r="E527" s="48" t="s">
        <v>342</v>
      </c>
      <c r="F527" s="49">
        <f aca="true" t="shared" si="199" ref="F527:K527">SUM(F525:F526)</f>
        <v>24478.856360911366</v>
      </c>
      <c r="G527" s="49">
        <f t="shared" si="199"/>
        <v>4568.2238233078515</v>
      </c>
      <c r="H527" s="49">
        <f t="shared" si="199"/>
        <v>225.54901223867256</v>
      </c>
      <c r="I527" s="49">
        <f t="shared" si="199"/>
        <v>4793.772835546524</v>
      </c>
      <c r="J527" s="49">
        <f t="shared" si="199"/>
        <v>453.75113156413954</v>
      </c>
      <c r="K527" s="49">
        <f t="shared" si="199"/>
        <v>20263.03402025591</v>
      </c>
      <c r="L527" s="49">
        <f t="shared" si="197"/>
        <v>19.583320253479556</v>
      </c>
    </row>
    <row r="528" spans="1:12" ht="15" customHeight="1">
      <c r="A528" s="46">
        <v>18</v>
      </c>
      <c r="B528" s="47">
        <v>175</v>
      </c>
      <c r="C528" s="48"/>
      <c r="D528" s="48" t="s">
        <v>184</v>
      </c>
      <c r="E528" s="48" t="s">
        <v>333</v>
      </c>
      <c r="F528" s="49">
        <v>9553.396020319431</v>
      </c>
      <c r="G528" s="49">
        <v>843.2804610364785</v>
      </c>
      <c r="H528" s="49">
        <v>53.133971776503415</v>
      </c>
      <c r="I528" s="49">
        <f>G528+H528</f>
        <v>896.4144328129819</v>
      </c>
      <c r="J528" s="49">
        <v>98.34830864918754</v>
      </c>
      <c r="K528" s="49">
        <v>5458.961330228814</v>
      </c>
      <c r="L528" s="49">
        <f t="shared" si="197"/>
        <v>9.383201857291047</v>
      </c>
    </row>
    <row r="529" spans="1:12" ht="15" customHeight="1">
      <c r="A529" s="46">
        <v>18</v>
      </c>
      <c r="B529" s="47"/>
      <c r="C529" s="48"/>
      <c r="D529" s="48"/>
      <c r="E529" s="48" t="s">
        <v>332</v>
      </c>
      <c r="F529" s="49">
        <v>6928.454875765071</v>
      </c>
      <c r="G529" s="49">
        <v>1775.646851407777</v>
      </c>
      <c r="H529" s="49">
        <v>126.77228931254116</v>
      </c>
      <c r="I529" s="49">
        <f>G529+H529</f>
        <v>1902.4191407203182</v>
      </c>
      <c r="J529" s="49">
        <v>263.26712265121773</v>
      </c>
      <c r="K529" s="49">
        <v>6880.770277822721</v>
      </c>
      <c r="L529" s="49">
        <f t="shared" si="197"/>
        <v>27.458057746392473</v>
      </c>
    </row>
    <row r="530" spans="1:12" ht="15" customHeight="1">
      <c r="A530" s="46"/>
      <c r="B530" s="47"/>
      <c r="C530" s="48"/>
      <c r="D530" s="48"/>
      <c r="E530" s="48" t="s">
        <v>342</v>
      </c>
      <c r="F530" s="49">
        <f aca="true" t="shared" si="200" ref="F530:K530">SUM(F528:F529)</f>
        <v>16481.850896084503</v>
      </c>
      <c r="G530" s="49">
        <f t="shared" si="200"/>
        <v>2618.927312444255</v>
      </c>
      <c r="H530" s="49">
        <f t="shared" si="200"/>
        <v>179.90626108904456</v>
      </c>
      <c r="I530" s="49">
        <f t="shared" si="200"/>
        <v>2798.8335735333003</v>
      </c>
      <c r="J530" s="49">
        <f t="shared" si="200"/>
        <v>361.61543130040525</v>
      </c>
      <c r="K530" s="49">
        <f t="shared" si="200"/>
        <v>12339.731608051536</v>
      </c>
      <c r="L530" s="49">
        <f t="shared" si="197"/>
        <v>16.981306233016603</v>
      </c>
    </row>
    <row r="531" spans="1:12" ht="15" customHeight="1">
      <c r="A531" s="46">
        <v>18</v>
      </c>
      <c r="B531" s="47">
        <v>176</v>
      </c>
      <c r="C531" s="48"/>
      <c r="D531" s="48" t="s">
        <v>185</v>
      </c>
      <c r="E531" s="48" t="s">
        <v>333</v>
      </c>
      <c r="F531" s="49">
        <v>12041.517945802645</v>
      </c>
      <c r="G531" s="49">
        <v>1370.4633177450407</v>
      </c>
      <c r="H531" s="49">
        <v>50.328887931495245</v>
      </c>
      <c r="I531" s="49">
        <f>G531+H531</f>
        <v>1420.792205676536</v>
      </c>
      <c r="J531" s="49">
        <v>103.30393895533548</v>
      </c>
      <c r="K531" s="49">
        <v>4477.762115519194</v>
      </c>
      <c r="L531" s="49">
        <f t="shared" si="197"/>
        <v>11.799112139111886</v>
      </c>
    </row>
    <row r="532" spans="1:12" ht="15" customHeight="1">
      <c r="A532" s="46">
        <v>18</v>
      </c>
      <c r="B532" s="47"/>
      <c r="C532" s="48"/>
      <c r="D532" s="48"/>
      <c r="E532" s="48" t="s">
        <v>332</v>
      </c>
      <c r="F532" s="49">
        <v>11418.194410914806</v>
      </c>
      <c r="G532" s="49">
        <v>2889.1592003050528</v>
      </c>
      <c r="H532" s="49">
        <v>158.39460096389644</v>
      </c>
      <c r="I532" s="49">
        <f>G532+H532</f>
        <v>3047.5538012689494</v>
      </c>
      <c r="J532" s="49">
        <v>311.9516977231245</v>
      </c>
      <c r="K532" s="49">
        <v>13840.021320241654</v>
      </c>
      <c r="L532" s="49">
        <f t="shared" si="197"/>
        <v>26.690330288611584</v>
      </c>
    </row>
    <row r="533" spans="1:12" ht="15" customHeight="1">
      <c r="A533" s="46"/>
      <c r="B533" s="47"/>
      <c r="C533" s="48"/>
      <c r="D533" s="48"/>
      <c r="E533" s="48" t="s">
        <v>342</v>
      </c>
      <c r="F533" s="49">
        <f aca="true" t="shared" si="201" ref="F533:K533">SUM(F531:F532)</f>
        <v>23459.71235671745</v>
      </c>
      <c r="G533" s="49">
        <f t="shared" si="201"/>
        <v>4259.622518050093</v>
      </c>
      <c r="H533" s="49">
        <f t="shared" si="201"/>
        <v>208.72348889539168</v>
      </c>
      <c r="I533" s="49">
        <f t="shared" si="201"/>
        <v>4468.346006945485</v>
      </c>
      <c r="J533" s="49">
        <f t="shared" si="201"/>
        <v>415.25563667845995</v>
      </c>
      <c r="K533" s="49">
        <f t="shared" si="201"/>
        <v>18317.783435760848</v>
      </c>
      <c r="L533" s="49">
        <f t="shared" si="197"/>
        <v>19.046891705243006</v>
      </c>
    </row>
    <row r="534" spans="1:12" ht="15" customHeight="1">
      <c r="A534" s="46">
        <v>18</v>
      </c>
      <c r="B534" s="47">
        <v>177</v>
      </c>
      <c r="C534" s="48"/>
      <c r="D534" s="48" t="s">
        <v>186</v>
      </c>
      <c r="E534" s="48" t="s">
        <v>333</v>
      </c>
      <c r="F534" s="49">
        <v>19805.715677547272</v>
      </c>
      <c r="G534" s="49">
        <v>2822.7540953466223</v>
      </c>
      <c r="H534" s="49">
        <v>109.37547546297293</v>
      </c>
      <c r="I534" s="49">
        <f>G534+H534</f>
        <v>2932.1295708095954</v>
      </c>
      <c r="J534" s="49">
        <v>214.6754976520557</v>
      </c>
      <c r="K534" s="49">
        <v>15943.15248750571</v>
      </c>
      <c r="L534" s="49">
        <f t="shared" si="197"/>
        <v>14.80446159354696</v>
      </c>
    </row>
    <row r="535" spans="1:12" ht="15" customHeight="1">
      <c r="A535" s="46">
        <v>18</v>
      </c>
      <c r="B535" s="47">
        <v>178</v>
      </c>
      <c r="C535" s="48"/>
      <c r="D535" s="48" t="s">
        <v>187</v>
      </c>
      <c r="E535" s="48" t="s">
        <v>333</v>
      </c>
      <c r="F535" s="49">
        <v>600.1357884137288</v>
      </c>
      <c r="G535" s="49">
        <v>78.27503099366842</v>
      </c>
      <c r="H535" s="49">
        <v>2.9909154209531943</v>
      </c>
      <c r="I535" s="49">
        <f>G535+H535</f>
        <v>81.26594641462162</v>
      </c>
      <c r="J535" s="49">
        <v>4.617925500807116</v>
      </c>
      <c r="K535" s="49">
        <v>154.75728147654763</v>
      </c>
      <c r="L535" s="49">
        <f t="shared" si="197"/>
        <v>13.541259825450958</v>
      </c>
    </row>
    <row r="536" spans="1:12" ht="15" customHeight="1">
      <c r="A536" s="46">
        <v>18</v>
      </c>
      <c r="B536" s="47"/>
      <c r="C536" s="48"/>
      <c r="D536" s="48"/>
      <c r="E536" s="48" t="s">
        <v>332</v>
      </c>
      <c r="F536" s="49">
        <v>9365.584833729547</v>
      </c>
      <c r="G536" s="49">
        <v>2912.522850933398</v>
      </c>
      <c r="H536" s="49">
        <v>102.03648868010632</v>
      </c>
      <c r="I536" s="49">
        <f>G536+H536</f>
        <v>3014.559339613504</v>
      </c>
      <c r="J536" s="49">
        <v>212.22392328129186</v>
      </c>
      <c r="K536" s="49">
        <v>7242.152636408098</v>
      </c>
      <c r="L536" s="49">
        <f t="shared" si="197"/>
        <v>32.1876251524279</v>
      </c>
    </row>
    <row r="537" spans="1:12" ht="15" customHeight="1">
      <c r="A537" s="46"/>
      <c r="B537" s="47"/>
      <c r="C537" s="48"/>
      <c r="D537" s="48"/>
      <c r="E537" s="48" t="s">
        <v>342</v>
      </c>
      <c r="F537" s="49">
        <f aca="true" t="shared" si="202" ref="F537:K537">SUM(F535:F536)</f>
        <v>9965.720622143275</v>
      </c>
      <c r="G537" s="49">
        <f t="shared" si="202"/>
        <v>2990.797881927066</v>
      </c>
      <c r="H537" s="49">
        <f t="shared" si="202"/>
        <v>105.02740410105952</v>
      </c>
      <c r="I537" s="49">
        <f t="shared" si="202"/>
        <v>3095.825286028126</v>
      </c>
      <c r="J537" s="49">
        <f t="shared" si="202"/>
        <v>216.84184878209896</v>
      </c>
      <c r="K537" s="49">
        <f t="shared" si="202"/>
        <v>7396.909917884646</v>
      </c>
      <c r="L537" s="49">
        <f t="shared" si="197"/>
        <v>31.06474085927489</v>
      </c>
    </row>
    <row r="538" spans="1:12" ht="15" customHeight="1">
      <c r="A538" s="46">
        <v>18</v>
      </c>
      <c r="B538" s="47">
        <v>179</v>
      </c>
      <c r="C538" s="48"/>
      <c r="D538" s="48" t="s">
        <v>188</v>
      </c>
      <c r="E538" s="48" t="s">
        <v>333</v>
      </c>
      <c r="F538" s="49">
        <v>705.7480070734981</v>
      </c>
      <c r="G538" s="49">
        <v>101.02651115495067</v>
      </c>
      <c r="H538" s="49">
        <v>5.949222125109251</v>
      </c>
      <c r="I538" s="49">
        <f>G538+H538</f>
        <v>106.97573328005991</v>
      </c>
      <c r="J538" s="49">
        <v>11.836602060667195</v>
      </c>
      <c r="K538" s="49">
        <v>226.99978414393166</v>
      </c>
      <c r="L538" s="49">
        <f t="shared" si="197"/>
        <v>15.157780426990172</v>
      </c>
    </row>
    <row r="539" spans="1:12" ht="15" customHeight="1">
      <c r="A539" s="46">
        <v>18</v>
      </c>
      <c r="B539" s="47"/>
      <c r="C539" s="48"/>
      <c r="D539" s="48"/>
      <c r="E539" s="48" t="s">
        <v>332</v>
      </c>
      <c r="F539" s="49">
        <v>3754.9227170913036</v>
      </c>
      <c r="G539" s="49">
        <v>1274.857994728587</v>
      </c>
      <c r="H539" s="49">
        <v>77.54074099048914</v>
      </c>
      <c r="I539" s="49">
        <f>G539+H539</f>
        <v>1352.3987357190763</v>
      </c>
      <c r="J539" s="49">
        <v>155.13347361860272</v>
      </c>
      <c r="K539" s="49">
        <v>3387.265002688332</v>
      </c>
      <c r="L539" s="49">
        <f t="shared" si="197"/>
        <v>36.01668629725334</v>
      </c>
    </row>
    <row r="540" spans="1:12" ht="15" customHeight="1">
      <c r="A540" s="46"/>
      <c r="B540" s="47"/>
      <c r="C540" s="48"/>
      <c r="D540" s="48"/>
      <c r="E540" s="48" t="s">
        <v>342</v>
      </c>
      <c r="F540" s="49">
        <f aca="true" t="shared" si="203" ref="F540:K540">SUM(F538:F539)</f>
        <v>4460.670724164802</v>
      </c>
      <c r="G540" s="49">
        <f t="shared" si="203"/>
        <v>1375.8845058835377</v>
      </c>
      <c r="H540" s="49">
        <f t="shared" si="203"/>
        <v>83.48996311559839</v>
      </c>
      <c r="I540" s="49">
        <f t="shared" si="203"/>
        <v>1459.3744689991363</v>
      </c>
      <c r="J540" s="49">
        <f t="shared" si="203"/>
        <v>166.9700756792699</v>
      </c>
      <c r="K540" s="49">
        <f t="shared" si="203"/>
        <v>3614.264786832264</v>
      </c>
      <c r="L540" s="49">
        <f t="shared" si="197"/>
        <v>32.71648053045618</v>
      </c>
    </row>
    <row r="541" spans="1:12" ht="15" customHeight="1">
      <c r="A541" s="46">
        <v>18</v>
      </c>
      <c r="B541" s="47">
        <v>180</v>
      </c>
      <c r="C541" s="48"/>
      <c r="D541" s="48" t="s">
        <v>189</v>
      </c>
      <c r="E541" s="48" t="s">
        <v>333</v>
      </c>
      <c r="F541" s="49">
        <v>3459.635769092095</v>
      </c>
      <c r="G541" s="49">
        <v>397.6734688238573</v>
      </c>
      <c r="H541" s="49">
        <v>28.757275557026354</v>
      </c>
      <c r="I541" s="49">
        <f>G541+H541</f>
        <v>426.43074438088365</v>
      </c>
      <c r="J541" s="49">
        <v>58.430277475535256</v>
      </c>
      <c r="K541" s="49">
        <v>1936.392991484346</v>
      </c>
      <c r="L541" s="49">
        <f t="shared" si="197"/>
        <v>12.325885522127985</v>
      </c>
    </row>
    <row r="542" spans="1:12" ht="15" customHeight="1">
      <c r="A542" s="46">
        <v>18</v>
      </c>
      <c r="B542" s="47"/>
      <c r="C542" s="48"/>
      <c r="D542" s="48"/>
      <c r="E542" s="48" t="s">
        <v>332</v>
      </c>
      <c r="F542" s="49">
        <v>9057.172131698546</v>
      </c>
      <c r="G542" s="49">
        <v>2054.325929283894</v>
      </c>
      <c r="H542" s="49">
        <v>121.21643251775545</v>
      </c>
      <c r="I542" s="49">
        <f>G542+H542</f>
        <v>2175.5423618016493</v>
      </c>
      <c r="J542" s="49">
        <v>240.58502945120074</v>
      </c>
      <c r="K542" s="49">
        <v>8611.92415445735</v>
      </c>
      <c r="L542" s="49">
        <f t="shared" si="197"/>
        <v>24.020106167438566</v>
      </c>
    </row>
    <row r="543" spans="1:12" ht="15" customHeight="1">
      <c r="A543" s="46"/>
      <c r="B543" s="47"/>
      <c r="C543" s="48"/>
      <c r="D543" s="48"/>
      <c r="E543" s="48" t="s">
        <v>342</v>
      </c>
      <c r="F543" s="49">
        <f aca="true" t="shared" si="204" ref="F543:K543">SUM(F541:F542)</f>
        <v>12516.807900790642</v>
      </c>
      <c r="G543" s="49">
        <f t="shared" si="204"/>
        <v>2451.9993981077514</v>
      </c>
      <c r="H543" s="49">
        <f t="shared" si="204"/>
        <v>149.9737080747818</v>
      </c>
      <c r="I543" s="49">
        <f t="shared" si="204"/>
        <v>2601.9731061825332</v>
      </c>
      <c r="J543" s="49">
        <f t="shared" si="204"/>
        <v>299.015306926736</v>
      </c>
      <c r="K543" s="49">
        <f t="shared" si="204"/>
        <v>10548.317145941697</v>
      </c>
      <c r="L543" s="49">
        <f t="shared" si="197"/>
        <v>20.787832862867344</v>
      </c>
    </row>
    <row r="544" spans="1:12" ht="15" customHeight="1">
      <c r="A544" s="46">
        <v>18</v>
      </c>
      <c r="B544" s="47">
        <v>181</v>
      </c>
      <c r="C544" s="48"/>
      <c r="D544" s="48" t="s">
        <v>190</v>
      </c>
      <c r="E544" s="48" t="s">
        <v>333</v>
      </c>
      <c r="F544" s="49">
        <v>9334.54972840068</v>
      </c>
      <c r="G544" s="49">
        <v>2224.1818839182374</v>
      </c>
      <c r="H544" s="49">
        <v>70.11417701255581</v>
      </c>
      <c r="I544" s="49">
        <f>G544+H544</f>
        <v>2294.2960609307934</v>
      </c>
      <c r="J544" s="49">
        <v>157.10479124405188</v>
      </c>
      <c r="K544" s="49">
        <v>5148.78965007036</v>
      </c>
      <c r="L544" s="49">
        <f t="shared" si="197"/>
        <v>24.578540236925633</v>
      </c>
    </row>
    <row r="545" spans="1:12" ht="15" customHeight="1">
      <c r="A545" s="46">
        <v>18</v>
      </c>
      <c r="B545" s="47"/>
      <c r="C545" s="48"/>
      <c r="D545" s="48"/>
      <c r="E545" s="48" t="s">
        <v>332</v>
      </c>
      <c r="F545" s="49">
        <v>6704.1354770280395</v>
      </c>
      <c r="G545" s="49">
        <v>1740.4465556641574</v>
      </c>
      <c r="H545" s="49">
        <v>86.57850610111359</v>
      </c>
      <c r="I545" s="49">
        <f>G545+H545</f>
        <v>1827.025061765271</v>
      </c>
      <c r="J545" s="49">
        <v>157.9354670720403</v>
      </c>
      <c r="K545" s="49">
        <v>6532.865803381131</v>
      </c>
      <c r="L545" s="49">
        <f t="shared" si="197"/>
        <v>27.252209744651456</v>
      </c>
    </row>
    <row r="546" spans="1:12" ht="15" customHeight="1">
      <c r="A546" s="46"/>
      <c r="B546" s="47"/>
      <c r="C546" s="48"/>
      <c r="D546" s="48"/>
      <c r="E546" s="48" t="s">
        <v>342</v>
      </c>
      <c r="F546" s="49">
        <f aca="true" t="shared" si="205" ref="F546:K546">SUM(F544:F545)</f>
        <v>16038.68520542872</v>
      </c>
      <c r="G546" s="49">
        <f t="shared" si="205"/>
        <v>3964.628439582395</v>
      </c>
      <c r="H546" s="49">
        <f t="shared" si="205"/>
        <v>156.6926831136694</v>
      </c>
      <c r="I546" s="49">
        <f t="shared" si="205"/>
        <v>4121.321122696065</v>
      </c>
      <c r="J546" s="49">
        <f t="shared" si="205"/>
        <v>315.04025831609215</v>
      </c>
      <c r="K546" s="49">
        <f t="shared" si="205"/>
        <v>11681.65545345149</v>
      </c>
      <c r="L546" s="49">
        <f t="shared" si="197"/>
        <v>25.69612826680515</v>
      </c>
    </row>
    <row r="547" spans="1:12" ht="15" customHeight="1">
      <c r="A547" s="46">
        <v>18</v>
      </c>
      <c r="B547" s="47">
        <v>182</v>
      </c>
      <c r="C547" s="48"/>
      <c r="D547" s="48" t="s">
        <v>191</v>
      </c>
      <c r="E547" s="48" t="s">
        <v>333</v>
      </c>
      <c r="F547" s="49">
        <v>23745.482112527163</v>
      </c>
      <c r="G547" s="49">
        <v>4741.813557761459</v>
      </c>
      <c r="H547" s="49">
        <v>149.4985315292891</v>
      </c>
      <c r="I547" s="49">
        <f>G547+H547</f>
        <v>4891.312089290748</v>
      </c>
      <c r="J547" s="49">
        <v>310.98343047825244</v>
      </c>
      <c r="K547" s="49">
        <v>17094.37321447929</v>
      </c>
      <c r="L547" s="49">
        <f t="shared" si="197"/>
        <v>20.598916737556102</v>
      </c>
    </row>
    <row r="548" spans="1:12" ht="15" customHeight="1">
      <c r="A548" s="46">
        <v>18</v>
      </c>
      <c r="B548" s="47"/>
      <c r="C548" s="48"/>
      <c r="D548" s="48"/>
      <c r="E548" s="48" t="s">
        <v>332</v>
      </c>
      <c r="F548" s="49">
        <v>1602.7112422931689</v>
      </c>
      <c r="G548" s="49">
        <v>773.5988805107042</v>
      </c>
      <c r="H548" s="49">
        <v>27.41349346646065</v>
      </c>
      <c r="I548" s="49">
        <f>G548+H548</f>
        <v>801.0123739771649</v>
      </c>
      <c r="J548" s="49">
        <v>44.936341682219414</v>
      </c>
      <c r="K548" s="49">
        <v>1837.7745768538953</v>
      </c>
      <c r="L548" s="49">
        <f t="shared" si="197"/>
        <v>49.97858334300267</v>
      </c>
    </row>
    <row r="549" spans="1:12" ht="15" customHeight="1">
      <c r="A549" s="46"/>
      <c r="B549" s="47"/>
      <c r="C549" s="48"/>
      <c r="D549" s="48"/>
      <c r="E549" s="48" t="s">
        <v>342</v>
      </c>
      <c r="F549" s="49">
        <f aca="true" t="shared" si="206" ref="F549:K549">SUM(F547:F548)</f>
        <v>25348.19335482033</v>
      </c>
      <c r="G549" s="49">
        <f t="shared" si="206"/>
        <v>5515.412438272164</v>
      </c>
      <c r="H549" s="49">
        <f t="shared" si="206"/>
        <v>176.91202499574973</v>
      </c>
      <c r="I549" s="49">
        <f t="shared" si="206"/>
        <v>5692.324463267913</v>
      </c>
      <c r="J549" s="49">
        <f t="shared" si="206"/>
        <v>355.91977216047184</v>
      </c>
      <c r="K549" s="49">
        <f t="shared" si="206"/>
        <v>18932.147791333184</v>
      </c>
      <c r="L549" s="49">
        <f t="shared" si="197"/>
        <v>22.456529282334177</v>
      </c>
    </row>
    <row r="550" spans="1:12" ht="15" customHeight="1">
      <c r="A550" s="46">
        <v>18</v>
      </c>
      <c r="B550" s="47">
        <v>183</v>
      </c>
      <c r="C550" s="48"/>
      <c r="D550" s="48" t="s">
        <v>192</v>
      </c>
      <c r="E550" s="48" t="s">
        <v>333</v>
      </c>
      <c r="F550" s="49">
        <v>9928.02703843423</v>
      </c>
      <c r="G550" s="49">
        <v>1638.4161011513636</v>
      </c>
      <c r="H550" s="49">
        <v>53.43669924771716</v>
      </c>
      <c r="I550" s="49">
        <f>G550+H550</f>
        <v>1691.8528003990807</v>
      </c>
      <c r="J550" s="49">
        <v>105.2590375911593</v>
      </c>
      <c r="K550" s="49">
        <v>5490.084083873464</v>
      </c>
      <c r="L550" s="49">
        <f t="shared" si="197"/>
        <v>17.04117841187816</v>
      </c>
    </row>
    <row r="551" spans="1:12" ht="15" customHeight="1">
      <c r="A551" s="46">
        <v>18</v>
      </c>
      <c r="B551" s="47"/>
      <c r="C551" s="48"/>
      <c r="D551" s="48"/>
      <c r="E551" s="48" t="s">
        <v>332</v>
      </c>
      <c r="F551" s="49">
        <v>5799.23496810397</v>
      </c>
      <c r="G551" s="49">
        <v>1938.0040914378392</v>
      </c>
      <c r="H551" s="49">
        <v>71.86172240415385</v>
      </c>
      <c r="I551" s="49">
        <f>G551+H551</f>
        <v>2009.865813841993</v>
      </c>
      <c r="J551" s="49">
        <v>141.75700090236373</v>
      </c>
      <c r="K551" s="49">
        <v>5612.8188583695755</v>
      </c>
      <c r="L551" s="49">
        <f t="shared" si="197"/>
        <v>34.657430245477855</v>
      </c>
    </row>
    <row r="552" spans="1:12" ht="15" customHeight="1">
      <c r="A552" s="46"/>
      <c r="B552" s="47"/>
      <c r="C552" s="48"/>
      <c r="D552" s="48"/>
      <c r="E552" s="48" t="s">
        <v>342</v>
      </c>
      <c r="F552" s="49">
        <f aca="true" t="shared" si="207" ref="F552:K552">SUM(F550:F551)</f>
        <v>15727.2620065382</v>
      </c>
      <c r="G552" s="49">
        <f t="shared" si="207"/>
        <v>3576.420192589203</v>
      </c>
      <c r="H552" s="49">
        <f t="shared" si="207"/>
        <v>125.29842165187101</v>
      </c>
      <c r="I552" s="49">
        <f t="shared" si="207"/>
        <v>3701.7186142410737</v>
      </c>
      <c r="J552" s="49">
        <f t="shared" si="207"/>
        <v>247.016038493523</v>
      </c>
      <c r="K552" s="49">
        <f t="shared" si="207"/>
        <v>11102.90294224304</v>
      </c>
      <c r="L552" s="49">
        <f t="shared" si="197"/>
        <v>23.536955210017997</v>
      </c>
    </row>
    <row r="553" spans="1:12" ht="15" customHeight="1">
      <c r="A553" s="46">
        <v>18</v>
      </c>
      <c r="B553" s="47">
        <v>184</v>
      </c>
      <c r="C553" s="48"/>
      <c r="D553" s="48" t="s">
        <v>193</v>
      </c>
      <c r="E553" s="48" t="s">
        <v>333</v>
      </c>
      <c r="F553" s="49">
        <v>4248.100700130573</v>
      </c>
      <c r="G553" s="49">
        <v>549.6740426254966</v>
      </c>
      <c r="H553" s="49">
        <v>21.530725893824485</v>
      </c>
      <c r="I553" s="49">
        <f>G553+H553</f>
        <v>571.2047685193211</v>
      </c>
      <c r="J553" s="49">
        <v>44.28219305555064</v>
      </c>
      <c r="K553" s="49">
        <v>1492.8360051777395</v>
      </c>
      <c r="L553" s="49">
        <f t="shared" si="197"/>
        <v>13.446121192507606</v>
      </c>
    </row>
    <row r="554" spans="1:12" ht="15" customHeight="1">
      <c r="A554" s="46">
        <v>18</v>
      </c>
      <c r="B554" s="47"/>
      <c r="C554" s="48"/>
      <c r="D554" s="48"/>
      <c r="E554" s="48" t="s">
        <v>332</v>
      </c>
      <c r="F554" s="49">
        <v>12607.246910773343</v>
      </c>
      <c r="G554" s="49">
        <v>3866.565140640135</v>
      </c>
      <c r="H554" s="49">
        <v>189.86616042457084</v>
      </c>
      <c r="I554" s="49">
        <f>G554+H554</f>
        <v>4056.4313010647056</v>
      </c>
      <c r="J554" s="49">
        <v>381.21282888706213</v>
      </c>
      <c r="K554" s="49">
        <v>10157.390416750512</v>
      </c>
      <c r="L554" s="49">
        <f t="shared" si="197"/>
        <v>32.175393484189954</v>
      </c>
    </row>
    <row r="555" spans="1:12" ht="15" customHeight="1">
      <c r="A555" s="46"/>
      <c r="B555" s="47"/>
      <c r="C555" s="48"/>
      <c r="D555" s="48"/>
      <c r="E555" s="48" t="s">
        <v>342</v>
      </c>
      <c r="F555" s="49">
        <f aca="true" t="shared" si="208" ref="F555:K555">SUM(F553:F554)</f>
        <v>16855.34761090392</v>
      </c>
      <c r="G555" s="49">
        <f t="shared" si="208"/>
        <v>4416.239183265631</v>
      </c>
      <c r="H555" s="49">
        <f t="shared" si="208"/>
        <v>211.39688631839533</v>
      </c>
      <c r="I555" s="49">
        <f t="shared" si="208"/>
        <v>4627.636069584027</v>
      </c>
      <c r="J555" s="49">
        <f t="shared" si="208"/>
        <v>425.49502194261277</v>
      </c>
      <c r="K555" s="49">
        <f t="shared" si="208"/>
        <v>11650.226421928252</v>
      </c>
      <c r="L555" s="49">
        <f t="shared" si="197"/>
        <v>27.45500227233733</v>
      </c>
    </row>
    <row r="556" spans="1:12" s="52" customFormat="1" ht="15" customHeight="1">
      <c r="A556" s="50"/>
      <c r="B556" s="67" t="s">
        <v>333</v>
      </c>
      <c r="C556" s="68"/>
      <c r="D556" s="68"/>
      <c r="E556" s="69"/>
      <c r="F556" s="51">
        <f aca="true" t="shared" si="209" ref="F556:K556">F522+F525+F528+F531+F534+F535+F538+F541+F544+F547+F550+F553</f>
        <v>129852.55963520295</v>
      </c>
      <c r="G556" s="51">
        <f t="shared" si="209"/>
        <v>20320.38141</v>
      </c>
      <c r="H556" s="51">
        <f t="shared" si="209"/>
        <v>782.6999999999999</v>
      </c>
      <c r="I556" s="51">
        <f t="shared" si="209"/>
        <v>21103.08141</v>
      </c>
      <c r="J556" s="51">
        <f t="shared" si="209"/>
        <v>1584.8642069916957</v>
      </c>
      <c r="K556" s="51">
        <f t="shared" si="209"/>
        <v>85059.65232332532</v>
      </c>
      <c r="L556" s="51">
        <f t="shared" si="197"/>
        <v>16.251571373937683</v>
      </c>
    </row>
    <row r="557" spans="1:12" s="52" customFormat="1" ht="15" customHeight="1">
      <c r="A557" s="50"/>
      <c r="B557" s="67" t="s">
        <v>332</v>
      </c>
      <c r="C557" s="68"/>
      <c r="D557" s="68"/>
      <c r="E557" s="69"/>
      <c r="F557" s="51">
        <f aca="true" t="shared" si="210" ref="F557:K557">F523+F526+F529+F532+F536+F539+F542+F545+F548+F551+F554</f>
        <v>75912.29937237766</v>
      </c>
      <c r="G557" s="51">
        <f t="shared" si="210"/>
        <v>22298.817030000002</v>
      </c>
      <c r="H557" s="51">
        <f t="shared" si="210"/>
        <v>1107.96</v>
      </c>
      <c r="I557" s="51">
        <f t="shared" si="210"/>
        <v>23406.77703</v>
      </c>
      <c r="J557" s="51">
        <f t="shared" si="210"/>
        <v>2196.4557930083038</v>
      </c>
      <c r="K557" s="51">
        <f t="shared" si="210"/>
        <v>72414.02824425533</v>
      </c>
      <c r="L557" s="51">
        <f t="shared" si="197"/>
        <v>30.833971864270872</v>
      </c>
    </row>
    <row r="558" spans="1:12" s="52" customFormat="1" ht="15" customHeight="1">
      <c r="A558" s="50"/>
      <c r="B558" s="67" t="s">
        <v>342</v>
      </c>
      <c r="C558" s="68"/>
      <c r="D558" s="68"/>
      <c r="E558" s="69"/>
      <c r="F558" s="51">
        <f aca="true" t="shared" si="211" ref="F558:K558">F556+F557</f>
        <v>205764.8590075806</v>
      </c>
      <c r="G558" s="51">
        <f t="shared" si="211"/>
        <v>42619.19844000001</v>
      </c>
      <c r="H558" s="51">
        <f t="shared" si="211"/>
        <v>1890.6599999999999</v>
      </c>
      <c r="I558" s="51">
        <f t="shared" si="211"/>
        <v>44509.858439999996</v>
      </c>
      <c r="J558" s="51">
        <f t="shared" si="211"/>
        <v>3781.3199999999997</v>
      </c>
      <c r="K558" s="51">
        <f t="shared" si="211"/>
        <v>157473.68056758065</v>
      </c>
      <c r="L558" s="51">
        <f t="shared" si="197"/>
        <v>21.63141882179221</v>
      </c>
    </row>
    <row r="559" spans="1:12" s="52" customFormat="1" ht="15" customHeight="1">
      <c r="A559" s="50"/>
      <c r="B559" s="70"/>
      <c r="C559" s="71"/>
      <c r="D559" s="71"/>
      <c r="E559" s="71"/>
      <c r="F559" s="71"/>
      <c r="G559" s="71"/>
      <c r="H559" s="71"/>
      <c r="I559" s="71"/>
      <c r="J559" s="71"/>
      <c r="K559" s="71"/>
      <c r="L559" s="72"/>
    </row>
    <row r="560" spans="1:13" ht="15" customHeight="1">
      <c r="A560" s="46">
        <v>19</v>
      </c>
      <c r="B560" s="47">
        <v>185</v>
      </c>
      <c r="C560" s="48" t="s">
        <v>194</v>
      </c>
      <c r="D560" s="48" t="s">
        <v>194</v>
      </c>
      <c r="E560" s="48" t="s">
        <v>333</v>
      </c>
      <c r="F560" s="49">
        <v>8008.227202635568</v>
      </c>
      <c r="G560" s="49">
        <v>3383.607289177895</v>
      </c>
      <c r="H560" s="49">
        <v>90.64185306870785</v>
      </c>
      <c r="I560" s="49">
        <f>G560+H560</f>
        <v>3474.249142246603</v>
      </c>
      <c r="J560" s="49">
        <v>174.40328910949097</v>
      </c>
      <c r="K560" s="49">
        <v>2595.463299710882</v>
      </c>
      <c r="L560" s="49">
        <f aca="true" t="shared" si="212" ref="L560:L586">I560/F560*100</f>
        <v>43.38349867375393</v>
      </c>
      <c r="M560" t="s">
        <v>366</v>
      </c>
    </row>
    <row r="561" spans="1:12" ht="15" customHeight="1">
      <c r="A561" s="46">
        <v>19</v>
      </c>
      <c r="B561" s="47"/>
      <c r="C561" s="48"/>
      <c r="D561" s="48"/>
      <c r="E561" s="48" t="s">
        <v>332</v>
      </c>
      <c r="F561" s="49">
        <v>6932.468544750326</v>
      </c>
      <c r="G561" s="49">
        <v>4252.219859486532</v>
      </c>
      <c r="H561" s="49">
        <v>104.67850915784948</v>
      </c>
      <c r="I561" s="49">
        <f>G561+H561</f>
        <v>4356.898368644382</v>
      </c>
      <c r="J561" s="49">
        <v>215.05594786124038</v>
      </c>
      <c r="K561" s="49">
        <v>3987.5041611561</v>
      </c>
      <c r="L561" s="49">
        <f t="shared" si="212"/>
        <v>62.847719257863524</v>
      </c>
    </row>
    <row r="562" spans="1:12" ht="15" customHeight="1">
      <c r="A562" s="46"/>
      <c r="B562" s="47"/>
      <c r="C562" s="48"/>
      <c r="D562" s="48"/>
      <c r="E562" s="48" t="s">
        <v>342</v>
      </c>
      <c r="F562" s="49">
        <f aca="true" t="shared" si="213" ref="F562:K562">SUM(F560:F561)</f>
        <v>14940.695747385893</v>
      </c>
      <c r="G562" s="49">
        <f t="shared" si="213"/>
        <v>7635.827148664427</v>
      </c>
      <c r="H562" s="49">
        <f t="shared" si="213"/>
        <v>195.32036222655734</v>
      </c>
      <c r="I562" s="49">
        <f t="shared" si="213"/>
        <v>7831.147510890984</v>
      </c>
      <c r="J562" s="49">
        <f t="shared" si="213"/>
        <v>389.45923697073135</v>
      </c>
      <c r="K562" s="49">
        <f t="shared" si="213"/>
        <v>6582.967460866982</v>
      </c>
      <c r="L562" s="49">
        <f t="shared" si="212"/>
        <v>52.414878418638345</v>
      </c>
    </row>
    <row r="563" spans="1:12" ht="15" customHeight="1">
      <c r="A563" s="46">
        <v>19</v>
      </c>
      <c r="B563" s="47">
        <v>186</v>
      </c>
      <c r="C563" s="48"/>
      <c r="D563" s="48" t="s">
        <v>195</v>
      </c>
      <c r="E563" s="48" t="s">
        <v>333</v>
      </c>
      <c r="F563" s="49">
        <v>2538.160627630761</v>
      </c>
      <c r="G563" s="49">
        <v>212.11323000000002</v>
      </c>
      <c r="H563" s="49">
        <v>24.430899999999998</v>
      </c>
      <c r="I563" s="49">
        <f>G563+H563</f>
        <v>236.54413000000002</v>
      </c>
      <c r="J563" s="49">
        <v>20.220450672352296</v>
      </c>
      <c r="K563" s="49">
        <v>970.389879972216</v>
      </c>
      <c r="L563" s="49">
        <f t="shared" si="212"/>
        <v>9.319509861785283</v>
      </c>
    </row>
    <row r="564" spans="1:12" ht="15" customHeight="1">
      <c r="A564" s="46">
        <v>19</v>
      </c>
      <c r="B564" s="47"/>
      <c r="C564" s="48"/>
      <c r="D564" s="48"/>
      <c r="E564" s="48" t="s">
        <v>332</v>
      </c>
      <c r="F564" s="49">
        <v>23010.91371933004</v>
      </c>
      <c r="G564" s="49">
        <v>4020.004086212609</v>
      </c>
      <c r="H564" s="49">
        <v>146.7423924745848</v>
      </c>
      <c r="I564" s="49">
        <f>G564+H564</f>
        <v>4166.746478687193</v>
      </c>
      <c r="J564" s="49">
        <v>320.1107754520609</v>
      </c>
      <c r="K564" s="49">
        <v>19740.36037597829</v>
      </c>
      <c r="L564" s="49">
        <f t="shared" si="212"/>
        <v>18.10769676297977</v>
      </c>
    </row>
    <row r="565" spans="1:12" ht="15" customHeight="1">
      <c r="A565" s="46"/>
      <c r="B565" s="47"/>
      <c r="C565" s="48"/>
      <c r="D565" s="48"/>
      <c r="E565" s="48" t="s">
        <v>342</v>
      </c>
      <c r="F565" s="49">
        <f aca="true" t="shared" si="214" ref="F565:K565">SUM(F563:F564)</f>
        <v>25549.074346960802</v>
      </c>
      <c r="G565" s="49">
        <f t="shared" si="214"/>
        <v>4232.117316212609</v>
      </c>
      <c r="H565" s="49">
        <f t="shared" si="214"/>
        <v>171.1732924745848</v>
      </c>
      <c r="I565" s="49">
        <f t="shared" si="214"/>
        <v>4403.2906086871935</v>
      </c>
      <c r="J565" s="49">
        <f t="shared" si="214"/>
        <v>340.3312261244132</v>
      </c>
      <c r="K565" s="49">
        <f t="shared" si="214"/>
        <v>20710.750255950505</v>
      </c>
      <c r="L565" s="49">
        <f t="shared" si="212"/>
        <v>17.234638519148497</v>
      </c>
    </row>
    <row r="566" spans="1:12" ht="15" customHeight="1">
      <c r="A566" s="46">
        <v>19</v>
      </c>
      <c r="B566" s="47">
        <v>187</v>
      </c>
      <c r="C566" s="48"/>
      <c r="D566" s="48" t="s">
        <v>196</v>
      </c>
      <c r="E566" s="48" t="s">
        <v>333</v>
      </c>
      <c r="F566" s="49">
        <v>4672.776276244924</v>
      </c>
      <c r="G566" s="49">
        <v>666.4153322190839</v>
      </c>
      <c r="H566" s="49">
        <v>73.0914560663721</v>
      </c>
      <c r="I566" s="49">
        <f>G566+H566</f>
        <v>739.506788285456</v>
      </c>
      <c r="J566" s="49">
        <v>41.07873593824768</v>
      </c>
      <c r="K566" s="49">
        <v>1579.4643734794306</v>
      </c>
      <c r="L566" s="49">
        <f t="shared" si="212"/>
        <v>15.825854793110894</v>
      </c>
    </row>
    <row r="567" spans="1:12" ht="15" customHeight="1">
      <c r="A567" s="46">
        <v>19</v>
      </c>
      <c r="B567" s="47"/>
      <c r="C567" s="48"/>
      <c r="D567" s="48"/>
      <c r="E567" s="48" t="s">
        <v>332</v>
      </c>
      <c r="F567" s="49">
        <v>16544.05157580175</v>
      </c>
      <c r="G567" s="49">
        <v>6395.718825438048</v>
      </c>
      <c r="H567" s="49">
        <v>106.04242176723699</v>
      </c>
      <c r="I567" s="49">
        <f>G567+H567</f>
        <v>6501.761247205285</v>
      </c>
      <c r="J567" s="49">
        <v>320.2616556982416</v>
      </c>
      <c r="K567" s="49">
        <v>12273.478374348091</v>
      </c>
      <c r="L567" s="49">
        <f t="shared" si="212"/>
        <v>39.299691598611325</v>
      </c>
    </row>
    <row r="568" spans="1:12" ht="15" customHeight="1">
      <c r="A568" s="46"/>
      <c r="B568" s="47"/>
      <c r="C568" s="48"/>
      <c r="D568" s="48"/>
      <c r="E568" s="48" t="s">
        <v>342</v>
      </c>
      <c r="F568" s="49">
        <f aca="true" t="shared" si="215" ref="F568:K568">SUM(F566:F567)</f>
        <v>21216.827852046674</v>
      </c>
      <c r="G568" s="49">
        <f t="shared" si="215"/>
        <v>7062.134157657132</v>
      </c>
      <c r="H568" s="49">
        <f t="shared" si="215"/>
        <v>179.1338778336091</v>
      </c>
      <c r="I568" s="49">
        <f t="shared" si="215"/>
        <v>7241.268035490741</v>
      </c>
      <c r="J568" s="49">
        <f t="shared" si="215"/>
        <v>361.3403916364893</v>
      </c>
      <c r="K568" s="49">
        <f t="shared" si="215"/>
        <v>13852.942747827521</v>
      </c>
      <c r="L568" s="49">
        <f t="shared" si="212"/>
        <v>34.129833573552865</v>
      </c>
    </row>
    <row r="569" spans="1:12" ht="15" customHeight="1">
      <c r="A569" s="46">
        <v>19</v>
      </c>
      <c r="B569" s="47">
        <v>188</v>
      </c>
      <c r="C569" s="48"/>
      <c r="D569" s="48" t="s">
        <v>197</v>
      </c>
      <c r="E569" s="48" t="s">
        <v>333</v>
      </c>
      <c r="F569" s="49">
        <v>2118.975109948372</v>
      </c>
      <c r="G569" s="49">
        <v>189.66127553235907</v>
      </c>
      <c r="H569" s="49">
        <v>37.405746221294365</v>
      </c>
      <c r="I569" s="49">
        <f>G569+H569</f>
        <v>227.06702175365342</v>
      </c>
      <c r="J569" s="49">
        <v>18.118811306374806</v>
      </c>
      <c r="K569" s="49">
        <v>786.4819588159473</v>
      </c>
      <c r="L569" s="49">
        <f t="shared" si="212"/>
        <v>10.715889048795189</v>
      </c>
    </row>
    <row r="570" spans="1:12" ht="15" customHeight="1">
      <c r="A570" s="46">
        <v>19</v>
      </c>
      <c r="B570" s="47"/>
      <c r="C570" s="48"/>
      <c r="D570" s="48"/>
      <c r="E570" s="48" t="s">
        <v>332</v>
      </c>
      <c r="F570" s="49">
        <v>10910.856655250256</v>
      </c>
      <c r="G570" s="49">
        <v>3043.527631222384</v>
      </c>
      <c r="H570" s="49">
        <v>76.37820950972807</v>
      </c>
      <c r="I570" s="49">
        <f>G570+H570</f>
        <v>3119.905840732112</v>
      </c>
      <c r="J570" s="49">
        <v>208.93949162232275</v>
      </c>
      <c r="K570" s="49">
        <v>8661.054532067164</v>
      </c>
      <c r="L570" s="49">
        <f t="shared" si="212"/>
        <v>28.594508564374067</v>
      </c>
    </row>
    <row r="571" spans="1:12" ht="15" customHeight="1">
      <c r="A571" s="46"/>
      <c r="B571" s="47"/>
      <c r="C571" s="48"/>
      <c r="D571" s="48"/>
      <c r="E571" s="48" t="s">
        <v>342</v>
      </c>
      <c r="F571" s="49">
        <f aca="true" t="shared" si="216" ref="F571:K571">SUM(F569:F570)</f>
        <v>13029.831765198629</v>
      </c>
      <c r="G571" s="49">
        <f t="shared" si="216"/>
        <v>3233.188906754743</v>
      </c>
      <c r="H571" s="49">
        <f t="shared" si="216"/>
        <v>113.78395573102243</v>
      </c>
      <c r="I571" s="49">
        <f t="shared" si="216"/>
        <v>3346.9728624857657</v>
      </c>
      <c r="J571" s="49">
        <f t="shared" si="216"/>
        <v>227.05830292869754</v>
      </c>
      <c r="K571" s="49">
        <f t="shared" si="216"/>
        <v>9447.536490883112</v>
      </c>
      <c r="L571" s="49">
        <f t="shared" si="212"/>
        <v>25.686999823168815</v>
      </c>
    </row>
    <row r="572" spans="1:12" ht="15" customHeight="1">
      <c r="A572" s="46">
        <v>19</v>
      </c>
      <c r="B572" s="47">
        <v>189</v>
      </c>
      <c r="C572" s="48"/>
      <c r="D572" s="48" t="s">
        <v>198</v>
      </c>
      <c r="E572" s="48" t="s">
        <v>333</v>
      </c>
      <c r="F572" s="49">
        <v>978.4879534009907</v>
      </c>
      <c r="G572" s="49">
        <v>48.162870000000005</v>
      </c>
      <c r="H572" s="49">
        <v>8.035</v>
      </c>
      <c r="I572" s="49">
        <f>G572+H572</f>
        <v>56.19787000000001</v>
      </c>
      <c r="J572" s="49">
        <v>6.394741573005252</v>
      </c>
      <c r="K572" s="49">
        <v>286.09556596320857</v>
      </c>
      <c r="L572" s="49">
        <f t="shared" si="212"/>
        <v>5.743337953693719</v>
      </c>
    </row>
    <row r="573" spans="1:12" ht="15" customHeight="1">
      <c r="A573" s="46">
        <v>19</v>
      </c>
      <c r="B573" s="47"/>
      <c r="C573" s="48"/>
      <c r="D573" s="48"/>
      <c r="E573" s="48" t="s">
        <v>332</v>
      </c>
      <c r="F573" s="49">
        <v>7032.157659434433</v>
      </c>
      <c r="G573" s="49">
        <v>1598.1154359731884</v>
      </c>
      <c r="H573" s="49">
        <v>81.4921367125064</v>
      </c>
      <c r="I573" s="49">
        <f>G573+H573</f>
        <v>1679.6075726856948</v>
      </c>
      <c r="J573" s="49">
        <v>173.60520413352532</v>
      </c>
      <c r="K573" s="49">
        <v>5803.3287502644325</v>
      </c>
      <c r="L573" s="49">
        <f t="shared" si="212"/>
        <v>23.884668888677595</v>
      </c>
    </row>
    <row r="574" spans="1:12" ht="15" customHeight="1">
      <c r="A574" s="46"/>
      <c r="B574" s="47"/>
      <c r="C574" s="48"/>
      <c r="D574" s="48"/>
      <c r="E574" s="48" t="s">
        <v>342</v>
      </c>
      <c r="F574" s="49">
        <f aca="true" t="shared" si="217" ref="F574:K574">SUM(F572:F573)</f>
        <v>8010.645612835424</v>
      </c>
      <c r="G574" s="49">
        <f t="shared" si="217"/>
        <v>1646.2783059731885</v>
      </c>
      <c r="H574" s="49">
        <f t="shared" si="217"/>
        <v>89.52713671250639</v>
      </c>
      <c r="I574" s="49">
        <f t="shared" si="217"/>
        <v>1735.8054426856947</v>
      </c>
      <c r="J574" s="49">
        <f t="shared" si="217"/>
        <v>179.99994570653058</v>
      </c>
      <c r="K574" s="49">
        <f t="shared" si="217"/>
        <v>6089.424316227641</v>
      </c>
      <c r="L574" s="49">
        <f t="shared" si="212"/>
        <v>21.668733415249587</v>
      </c>
    </row>
    <row r="575" spans="1:12" ht="15" customHeight="1">
      <c r="A575" s="46">
        <v>19</v>
      </c>
      <c r="B575" s="47">
        <v>190</v>
      </c>
      <c r="C575" s="48"/>
      <c r="D575" s="48" t="s">
        <v>199</v>
      </c>
      <c r="E575" s="48" t="s">
        <v>333</v>
      </c>
      <c r="F575" s="49">
        <v>1584.0452111338989</v>
      </c>
      <c r="G575" s="49">
        <v>108.63810079741378</v>
      </c>
      <c r="H575" s="49">
        <v>23.369538433908044</v>
      </c>
      <c r="I575" s="49">
        <f>G575+H575</f>
        <v>132.00763923132183</v>
      </c>
      <c r="J575" s="49">
        <v>14.629409433926995</v>
      </c>
      <c r="K575" s="49">
        <v>463.81066578795236</v>
      </c>
      <c r="L575" s="49">
        <f t="shared" si="212"/>
        <v>8.333577747874221</v>
      </c>
    </row>
    <row r="576" spans="1:12" ht="15" customHeight="1">
      <c r="A576" s="46">
        <v>19</v>
      </c>
      <c r="B576" s="47"/>
      <c r="C576" s="48"/>
      <c r="D576" s="48"/>
      <c r="E576" s="48" t="s">
        <v>332</v>
      </c>
      <c r="F576" s="49">
        <v>9617.8151670044</v>
      </c>
      <c r="G576" s="49">
        <v>2212.0455295990887</v>
      </c>
      <c r="H576" s="49">
        <v>110.46967849024011</v>
      </c>
      <c r="I576" s="49">
        <f>G576+H576</f>
        <v>2322.515208089329</v>
      </c>
      <c r="J576" s="49">
        <v>253.4835251727231</v>
      </c>
      <c r="K576" s="49">
        <v>8084.328653594133</v>
      </c>
      <c r="L576" s="49">
        <f t="shared" si="212"/>
        <v>24.148054082564656</v>
      </c>
    </row>
    <row r="577" spans="1:12" ht="15" customHeight="1">
      <c r="A577" s="46"/>
      <c r="B577" s="47"/>
      <c r="C577" s="48"/>
      <c r="D577" s="48"/>
      <c r="E577" s="48" t="s">
        <v>342</v>
      </c>
      <c r="F577" s="49">
        <f aca="true" t="shared" si="218" ref="F577:K577">SUM(F575:F576)</f>
        <v>11201.860378138299</v>
      </c>
      <c r="G577" s="49">
        <f t="shared" si="218"/>
        <v>2320.6836303965024</v>
      </c>
      <c r="H577" s="49">
        <f t="shared" si="218"/>
        <v>133.83921692414816</v>
      </c>
      <c r="I577" s="49">
        <f t="shared" si="218"/>
        <v>2454.5228473206507</v>
      </c>
      <c r="J577" s="49">
        <f t="shared" si="218"/>
        <v>268.1129346066501</v>
      </c>
      <c r="K577" s="49">
        <f t="shared" si="218"/>
        <v>8548.139319382086</v>
      </c>
      <c r="L577" s="49">
        <f t="shared" si="212"/>
        <v>21.911742911123323</v>
      </c>
    </row>
    <row r="578" spans="1:12" ht="15" customHeight="1">
      <c r="A578" s="46">
        <v>19</v>
      </c>
      <c r="B578" s="47">
        <v>191</v>
      </c>
      <c r="C578" s="48"/>
      <c r="D578" s="48" t="s">
        <v>200</v>
      </c>
      <c r="E578" s="48" t="s">
        <v>333</v>
      </c>
      <c r="F578" s="49">
        <v>4235.245081627084</v>
      </c>
      <c r="G578" s="49">
        <v>628.8364822895387</v>
      </c>
      <c r="H578" s="49">
        <v>74.89032445277094</v>
      </c>
      <c r="I578" s="49">
        <f>G578+H578</f>
        <v>703.7268067423097</v>
      </c>
      <c r="J578" s="49">
        <v>56.89990308315296</v>
      </c>
      <c r="K578" s="49">
        <v>1339.0692443698942</v>
      </c>
      <c r="L578" s="49">
        <f t="shared" si="212"/>
        <v>16.615964204648908</v>
      </c>
    </row>
    <row r="579" spans="1:12" ht="15" customHeight="1">
      <c r="A579" s="46">
        <v>19</v>
      </c>
      <c r="B579" s="47"/>
      <c r="C579" s="48"/>
      <c r="D579" s="48"/>
      <c r="E579" s="48" t="s">
        <v>332</v>
      </c>
      <c r="F579" s="49">
        <v>18818.08628698739</v>
      </c>
      <c r="G579" s="49">
        <v>6150.921015726219</v>
      </c>
      <c r="H579" s="49">
        <v>207.41928674134456</v>
      </c>
      <c r="I579" s="49">
        <f>G579+H579</f>
        <v>6358.340302467564</v>
      </c>
      <c r="J579" s="49">
        <v>504.21553325187443</v>
      </c>
      <c r="K579" s="49">
        <v>13985.287036996904</v>
      </c>
      <c r="L579" s="49">
        <f t="shared" si="212"/>
        <v>33.788453328882454</v>
      </c>
    </row>
    <row r="580" spans="1:12" ht="15" customHeight="1">
      <c r="A580" s="46"/>
      <c r="B580" s="47"/>
      <c r="C580" s="48"/>
      <c r="D580" s="48"/>
      <c r="E580" s="48" t="s">
        <v>342</v>
      </c>
      <c r="F580" s="49">
        <f aca="true" t="shared" si="219" ref="F580:K580">SUM(F578:F579)</f>
        <v>23053.331368614472</v>
      </c>
      <c r="G580" s="49">
        <f t="shared" si="219"/>
        <v>6779.757498015757</v>
      </c>
      <c r="H580" s="49">
        <f t="shared" si="219"/>
        <v>282.3096111941155</v>
      </c>
      <c r="I580" s="49">
        <f t="shared" si="219"/>
        <v>7062.067109209873</v>
      </c>
      <c r="J580" s="49">
        <f t="shared" si="219"/>
        <v>561.1154363350274</v>
      </c>
      <c r="K580" s="49">
        <f t="shared" si="219"/>
        <v>15324.356281366798</v>
      </c>
      <c r="L580" s="49">
        <f t="shared" si="212"/>
        <v>30.6336077692632</v>
      </c>
    </row>
    <row r="581" spans="1:12" ht="15" customHeight="1">
      <c r="A581" s="46">
        <v>19</v>
      </c>
      <c r="B581" s="47">
        <v>192</v>
      </c>
      <c r="C581" s="48"/>
      <c r="D581" s="48" t="s">
        <v>201</v>
      </c>
      <c r="E581" s="48" t="s">
        <v>333</v>
      </c>
      <c r="F581" s="49">
        <v>4465.955374172491</v>
      </c>
      <c r="G581" s="49">
        <v>346.0557099837095</v>
      </c>
      <c r="H581" s="49">
        <v>120.53462495694671</v>
      </c>
      <c r="I581" s="49">
        <f>G581+H581</f>
        <v>466.59033494065625</v>
      </c>
      <c r="J581" s="49">
        <v>76.56345390683398</v>
      </c>
      <c r="K581" s="49">
        <v>2118.8723720791927</v>
      </c>
      <c r="L581" s="49">
        <f t="shared" si="212"/>
        <v>10.447716017026078</v>
      </c>
    </row>
    <row r="582" spans="1:12" ht="15" customHeight="1">
      <c r="A582" s="46">
        <v>19</v>
      </c>
      <c r="B582" s="47"/>
      <c r="C582" s="48"/>
      <c r="D582" s="48"/>
      <c r="E582" s="48" t="s">
        <v>332</v>
      </c>
      <c r="F582" s="49">
        <v>16021.694883759468</v>
      </c>
      <c r="G582" s="49">
        <v>3782.0492463419273</v>
      </c>
      <c r="H582" s="49">
        <v>173.94192514650962</v>
      </c>
      <c r="I582" s="49">
        <f>G582+H582</f>
        <v>3955.991171488437</v>
      </c>
      <c r="J582" s="49">
        <v>515.1470781846266</v>
      </c>
      <c r="K582" s="49">
        <v>13398.14415492831</v>
      </c>
      <c r="L582" s="49">
        <f t="shared" si="212"/>
        <v>24.69146491797483</v>
      </c>
    </row>
    <row r="583" spans="1:12" ht="15" customHeight="1">
      <c r="A583" s="46"/>
      <c r="B583" s="47"/>
      <c r="C583" s="48"/>
      <c r="D583" s="48"/>
      <c r="E583" s="48" t="s">
        <v>342</v>
      </c>
      <c r="F583" s="49">
        <f aca="true" t="shared" si="220" ref="F583:K583">SUM(F581:F582)</f>
        <v>20487.65025793196</v>
      </c>
      <c r="G583" s="49">
        <f t="shared" si="220"/>
        <v>4128.1049563256365</v>
      </c>
      <c r="H583" s="49">
        <f t="shared" si="220"/>
        <v>294.47655010345636</v>
      </c>
      <c r="I583" s="49">
        <f t="shared" si="220"/>
        <v>4422.581506429093</v>
      </c>
      <c r="J583" s="49">
        <f t="shared" si="220"/>
        <v>591.7105320914605</v>
      </c>
      <c r="K583" s="49">
        <f t="shared" si="220"/>
        <v>15517.016527007503</v>
      </c>
      <c r="L583" s="49">
        <f t="shared" si="212"/>
        <v>21.586572646205994</v>
      </c>
    </row>
    <row r="584" spans="1:12" s="52" customFormat="1" ht="15" customHeight="1">
      <c r="A584" s="50"/>
      <c r="B584" s="67" t="s">
        <v>333</v>
      </c>
      <c r="C584" s="68"/>
      <c r="D584" s="68"/>
      <c r="E584" s="69"/>
      <c r="F584" s="51">
        <f aca="true" t="shared" si="221" ref="F584:K585">F560+F563+F566+F569+F572+F575+F578+F581</f>
        <v>28601.872836794093</v>
      </c>
      <c r="G584" s="51">
        <f t="shared" si="221"/>
        <v>5583.490290000002</v>
      </c>
      <c r="H584" s="51">
        <f t="shared" si="221"/>
        <v>452.39944319999995</v>
      </c>
      <c r="I584" s="51">
        <f t="shared" si="221"/>
        <v>6035.8897332000015</v>
      </c>
      <c r="J584" s="51">
        <f t="shared" si="221"/>
        <v>408.30879502338485</v>
      </c>
      <c r="K584" s="51">
        <f t="shared" si="221"/>
        <v>10139.647360178724</v>
      </c>
      <c r="L584" s="51">
        <f t="shared" si="212"/>
        <v>21.103127643569188</v>
      </c>
    </row>
    <row r="585" spans="1:12" s="52" customFormat="1" ht="15" customHeight="1">
      <c r="A585" s="50"/>
      <c r="B585" s="67" t="s">
        <v>332</v>
      </c>
      <c r="C585" s="68"/>
      <c r="D585" s="68"/>
      <c r="E585" s="69"/>
      <c r="F585" s="51">
        <f t="shared" si="221"/>
        <v>108888.04449231808</v>
      </c>
      <c r="G585" s="51">
        <f t="shared" si="221"/>
        <v>31454.601629999997</v>
      </c>
      <c r="H585" s="51">
        <f t="shared" si="221"/>
        <v>1007.1645599999999</v>
      </c>
      <c r="I585" s="51">
        <f t="shared" si="221"/>
        <v>32461.76619</v>
      </c>
      <c r="J585" s="51">
        <f t="shared" si="221"/>
        <v>2510.819211376615</v>
      </c>
      <c r="K585" s="51">
        <f t="shared" si="221"/>
        <v>85933.48603933342</v>
      </c>
      <c r="L585" s="51">
        <f t="shared" si="212"/>
        <v>29.812057275296315</v>
      </c>
    </row>
    <row r="586" spans="1:12" s="52" customFormat="1" ht="15" customHeight="1">
      <c r="A586" s="50"/>
      <c r="B586" s="67" t="s">
        <v>342</v>
      </c>
      <c r="C586" s="68"/>
      <c r="D586" s="68"/>
      <c r="E586" s="69"/>
      <c r="F586" s="51">
        <f aca="true" t="shared" si="222" ref="F586:K586">F584+F585</f>
        <v>137489.91732911218</v>
      </c>
      <c r="G586" s="51">
        <f t="shared" si="222"/>
        <v>37038.09192</v>
      </c>
      <c r="H586" s="51">
        <f t="shared" si="222"/>
        <v>1459.5640032</v>
      </c>
      <c r="I586" s="51">
        <f t="shared" si="222"/>
        <v>38497.6559232</v>
      </c>
      <c r="J586" s="51">
        <f t="shared" si="222"/>
        <v>2919.1280064</v>
      </c>
      <c r="K586" s="51">
        <f t="shared" si="222"/>
        <v>96073.13339951215</v>
      </c>
      <c r="L586" s="51">
        <f t="shared" si="212"/>
        <v>28.000348440858712</v>
      </c>
    </row>
    <row r="587" spans="1:12" s="52" customFormat="1" ht="15" customHeight="1">
      <c r="A587" s="50"/>
      <c r="B587" s="70"/>
      <c r="C587" s="71"/>
      <c r="D587" s="71"/>
      <c r="E587" s="71"/>
      <c r="F587" s="71"/>
      <c r="G587" s="71"/>
      <c r="H587" s="71"/>
      <c r="I587" s="71"/>
      <c r="J587" s="71"/>
      <c r="K587" s="71"/>
      <c r="L587" s="72"/>
    </row>
    <row r="588" spans="1:12" ht="15" customHeight="1">
      <c r="A588" s="46">
        <v>20</v>
      </c>
      <c r="B588" s="47">
        <v>193</v>
      </c>
      <c r="C588" s="48" t="s">
        <v>202</v>
      </c>
      <c r="D588" s="48" t="s">
        <v>202</v>
      </c>
      <c r="E588" s="48" t="s">
        <v>333</v>
      </c>
      <c r="F588" s="49">
        <v>1901.8697973581627</v>
      </c>
      <c r="G588" s="49">
        <v>852.5658646153846</v>
      </c>
      <c r="H588" s="49">
        <v>38.00515384615385</v>
      </c>
      <c r="I588" s="49">
        <f>G588+H588</f>
        <v>890.5710184615384</v>
      </c>
      <c r="J588" s="49">
        <v>38.91542871001199</v>
      </c>
      <c r="K588" s="49">
        <v>130.32267266514424</v>
      </c>
      <c r="L588" s="49">
        <f aca="true" t="shared" si="223" ref="L588:L608">I588/F588*100</f>
        <v>46.82607714253663</v>
      </c>
    </row>
    <row r="589" spans="1:12" ht="15" customHeight="1">
      <c r="A589" s="46">
        <v>20</v>
      </c>
      <c r="B589" s="47"/>
      <c r="C589" s="48"/>
      <c r="D589" s="48"/>
      <c r="E589" s="48" t="s">
        <v>332</v>
      </c>
      <c r="F589" s="49">
        <v>18147.988548303718</v>
      </c>
      <c r="G589" s="49">
        <v>15162.328344719801</v>
      </c>
      <c r="H589" s="49">
        <v>283.2955255371737</v>
      </c>
      <c r="I589" s="49">
        <f>G589+H589</f>
        <v>15445.623870256975</v>
      </c>
      <c r="J589" s="49">
        <v>594.0390641881283</v>
      </c>
      <c r="K589" s="49">
        <v>2892.568647750264</v>
      </c>
      <c r="L589" s="49">
        <f t="shared" si="223"/>
        <v>85.10928816792024</v>
      </c>
    </row>
    <row r="590" spans="1:12" ht="15" customHeight="1">
      <c r="A590" s="46"/>
      <c r="B590" s="47"/>
      <c r="C590" s="48"/>
      <c r="D590" s="48"/>
      <c r="E590" s="48" t="s">
        <v>342</v>
      </c>
      <c r="F590" s="49">
        <f aca="true" t="shared" si="224" ref="F590:K590">SUM(F588:F589)</f>
        <v>20049.85834566188</v>
      </c>
      <c r="G590" s="49">
        <f t="shared" si="224"/>
        <v>16014.894209335185</v>
      </c>
      <c r="H590" s="49">
        <f t="shared" si="224"/>
        <v>321.3006793833276</v>
      </c>
      <c r="I590" s="49">
        <f t="shared" si="224"/>
        <v>16336.194888718514</v>
      </c>
      <c r="J590" s="49">
        <f t="shared" si="224"/>
        <v>632.9544928981403</v>
      </c>
      <c r="K590" s="49">
        <f t="shared" si="224"/>
        <v>3022.8913204154082</v>
      </c>
      <c r="L590" s="49">
        <f t="shared" si="223"/>
        <v>81.47785688597207</v>
      </c>
    </row>
    <row r="591" spans="1:12" ht="15" customHeight="1">
      <c r="A591" s="46">
        <v>20</v>
      </c>
      <c r="B591" s="47">
        <v>194</v>
      </c>
      <c r="C591" s="48"/>
      <c r="D591" s="48" t="s">
        <v>203</v>
      </c>
      <c r="E591" s="48" t="s">
        <v>333</v>
      </c>
      <c r="F591" s="49">
        <v>1731.9919196768124</v>
      </c>
      <c r="G591" s="49">
        <v>554.2379999999998</v>
      </c>
      <c r="H591" s="49">
        <v>41.064</v>
      </c>
      <c r="I591" s="49">
        <f>G591+H591</f>
        <v>595.3019999999998</v>
      </c>
      <c r="J591" s="49">
        <v>41.6708063744062</v>
      </c>
      <c r="K591" s="49">
        <v>631.5950457894884</v>
      </c>
      <c r="L591" s="49">
        <f t="shared" si="223"/>
        <v>34.37094557063999</v>
      </c>
    </row>
    <row r="592" spans="1:12" ht="15" customHeight="1">
      <c r="A592" s="46">
        <v>20</v>
      </c>
      <c r="B592" s="47"/>
      <c r="C592" s="48"/>
      <c r="D592" s="48"/>
      <c r="E592" s="48" t="s">
        <v>332</v>
      </c>
      <c r="F592" s="49">
        <v>20084.777491670284</v>
      </c>
      <c r="G592" s="49">
        <v>9383.504130610405</v>
      </c>
      <c r="H592" s="49">
        <v>304.6306756078928</v>
      </c>
      <c r="I592" s="49">
        <f>G592+H592</f>
        <v>9688.134806218297</v>
      </c>
      <c r="J592" s="49">
        <v>648.1518604831634</v>
      </c>
      <c r="K592" s="49">
        <v>10203.570547269168</v>
      </c>
      <c r="L592" s="49">
        <f t="shared" si="223"/>
        <v>48.23620680008148</v>
      </c>
    </row>
    <row r="593" spans="1:12" ht="15" customHeight="1">
      <c r="A593" s="46"/>
      <c r="B593" s="47"/>
      <c r="C593" s="48"/>
      <c r="D593" s="48"/>
      <c r="E593" s="48" t="s">
        <v>342</v>
      </c>
      <c r="F593" s="49">
        <f aca="true" t="shared" si="225" ref="F593:K593">SUM(F591:F592)</f>
        <v>21816.769411347097</v>
      </c>
      <c r="G593" s="49">
        <f t="shared" si="225"/>
        <v>9937.742130610404</v>
      </c>
      <c r="H593" s="49">
        <f t="shared" si="225"/>
        <v>345.6946756078928</v>
      </c>
      <c r="I593" s="49">
        <f t="shared" si="225"/>
        <v>10283.436806218297</v>
      </c>
      <c r="J593" s="49">
        <f t="shared" si="225"/>
        <v>689.8226668575696</v>
      </c>
      <c r="K593" s="49">
        <f t="shared" si="225"/>
        <v>10835.165593058657</v>
      </c>
      <c r="L593" s="49">
        <f t="shared" si="223"/>
        <v>47.135470024584805</v>
      </c>
    </row>
    <row r="594" spans="1:12" ht="15" customHeight="1">
      <c r="A594" s="46">
        <v>20</v>
      </c>
      <c r="B594" s="47">
        <v>195</v>
      </c>
      <c r="C594" s="48"/>
      <c r="D594" s="48" t="s">
        <v>204</v>
      </c>
      <c r="E594" s="48" t="s">
        <v>333</v>
      </c>
      <c r="F594" s="49">
        <v>2258.294306569589</v>
      </c>
      <c r="G594" s="49">
        <v>980.1796153846154</v>
      </c>
      <c r="H594" s="49">
        <v>38.63884615384616</v>
      </c>
      <c r="I594" s="49">
        <f>G594+H594</f>
        <v>1018.8184615384616</v>
      </c>
      <c r="J594" s="49">
        <v>51.6765255497309</v>
      </c>
      <c r="K594" s="49">
        <v>417.7300953319094</v>
      </c>
      <c r="L594" s="49">
        <f t="shared" si="223"/>
        <v>45.11451224823193</v>
      </c>
    </row>
    <row r="595" spans="1:12" ht="15" customHeight="1">
      <c r="A595" s="46">
        <v>20</v>
      </c>
      <c r="B595" s="47"/>
      <c r="C595" s="48"/>
      <c r="D595" s="48"/>
      <c r="E595" s="48" t="s">
        <v>332</v>
      </c>
      <c r="F595" s="49">
        <v>22257.43543282574</v>
      </c>
      <c r="G595" s="49">
        <v>16087.66312611907</v>
      </c>
      <c r="H595" s="49">
        <v>346.5706352938569</v>
      </c>
      <c r="I595" s="49">
        <f>G595+H595</f>
        <v>16434.23376141293</v>
      </c>
      <c r="J595" s="49">
        <v>699.6593736364539</v>
      </c>
      <c r="K595" s="49">
        <v>5908.093097704931</v>
      </c>
      <c r="L595" s="49">
        <f t="shared" si="223"/>
        <v>73.83705014448955</v>
      </c>
    </row>
    <row r="596" spans="1:12" ht="15" customHeight="1">
      <c r="A596" s="46"/>
      <c r="B596" s="47"/>
      <c r="C596" s="48"/>
      <c r="D596" s="48"/>
      <c r="E596" s="48" t="s">
        <v>342</v>
      </c>
      <c r="F596" s="49">
        <f aca="true" t="shared" si="226" ref="F596:K596">SUM(F594:F595)</f>
        <v>24515.729739395327</v>
      </c>
      <c r="G596" s="49">
        <f t="shared" si="226"/>
        <v>17067.842741503686</v>
      </c>
      <c r="H596" s="49">
        <f t="shared" si="226"/>
        <v>385.20948144770307</v>
      </c>
      <c r="I596" s="49">
        <f t="shared" si="226"/>
        <v>17453.052222951388</v>
      </c>
      <c r="J596" s="49">
        <f t="shared" si="226"/>
        <v>751.3358991861847</v>
      </c>
      <c r="K596" s="49">
        <f t="shared" si="226"/>
        <v>6325.82319303684</v>
      </c>
      <c r="L596" s="49">
        <f t="shared" si="223"/>
        <v>71.19124092359921</v>
      </c>
    </row>
    <row r="597" spans="1:12" ht="15" customHeight="1">
      <c r="A597" s="46">
        <v>20</v>
      </c>
      <c r="B597" s="47">
        <v>196</v>
      </c>
      <c r="C597" s="48"/>
      <c r="D597" s="48" t="s">
        <v>205</v>
      </c>
      <c r="E597" s="48" t="s">
        <v>333</v>
      </c>
      <c r="F597" s="49">
        <v>1221.2466021766631</v>
      </c>
      <c r="G597" s="49">
        <v>308.23574594594595</v>
      </c>
      <c r="H597" s="49">
        <v>15.856378378378377</v>
      </c>
      <c r="I597" s="49">
        <f>G597+H597</f>
        <v>324.09212432432435</v>
      </c>
      <c r="J597" s="49">
        <v>28.056559539809545</v>
      </c>
      <c r="K597" s="49">
        <v>444.67689967958574</v>
      </c>
      <c r="L597" s="49">
        <f t="shared" si="223"/>
        <v>26.537811752899504</v>
      </c>
    </row>
    <row r="598" spans="1:12" ht="15" customHeight="1">
      <c r="A598" s="46">
        <v>20</v>
      </c>
      <c r="B598" s="47"/>
      <c r="C598" s="48"/>
      <c r="D598" s="48"/>
      <c r="E598" s="48" t="s">
        <v>332</v>
      </c>
      <c r="F598" s="49">
        <v>9192.521910126154</v>
      </c>
      <c r="G598" s="49">
        <v>4888.937036449948</v>
      </c>
      <c r="H598" s="49">
        <v>144.94650284577295</v>
      </c>
      <c r="I598" s="49">
        <f>G598+H598</f>
        <v>5033.883539295721</v>
      </c>
      <c r="J598" s="49">
        <v>296.3220959451831</v>
      </c>
      <c r="K598" s="49">
        <v>4317.948096088544</v>
      </c>
      <c r="L598" s="49">
        <f t="shared" si="223"/>
        <v>54.76063683623723</v>
      </c>
    </row>
    <row r="599" spans="1:12" ht="15" customHeight="1">
      <c r="A599" s="46"/>
      <c r="B599" s="47"/>
      <c r="C599" s="48"/>
      <c r="D599" s="48"/>
      <c r="E599" s="48" t="s">
        <v>342</v>
      </c>
      <c r="F599" s="49">
        <f aca="true" t="shared" si="227" ref="F599:K599">SUM(F597:F598)</f>
        <v>10413.768512302817</v>
      </c>
      <c r="G599" s="49">
        <f t="shared" si="227"/>
        <v>5197.1727823958945</v>
      </c>
      <c r="H599" s="49">
        <f t="shared" si="227"/>
        <v>160.80288122415132</v>
      </c>
      <c r="I599" s="49">
        <f t="shared" si="227"/>
        <v>5357.975663620045</v>
      </c>
      <c r="J599" s="49">
        <f t="shared" si="227"/>
        <v>324.37865548499263</v>
      </c>
      <c r="K599" s="49">
        <f t="shared" si="227"/>
        <v>4762.624995768129</v>
      </c>
      <c r="L599" s="49">
        <f t="shared" si="223"/>
        <v>51.450881179950734</v>
      </c>
    </row>
    <row r="600" spans="1:12" ht="15" customHeight="1">
      <c r="A600" s="46">
        <v>20</v>
      </c>
      <c r="B600" s="47">
        <v>197</v>
      </c>
      <c r="C600" s="48"/>
      <c r="D600" s="48" t="s">
        <v>206</v>
      </c>
      <c r="E600" s="48" t="s">
        <v>333</v>
      </c>
      <c r="F600" s="49">
        <v>1433.9223684044175</v>
      </c>
      <c r="G600" s="49">
        <v>182.87325405405403</v>
      </c>
      <c r="H600" s="49">
        <v>16.62162162162162</v>
      </c>
      <c r="I600" s="49">
        <f>G600+H600</f>
        <v>199.49487567567564</v>
      </c>
      <c r="J600" s="49">
        <v>12.155374593682025</v>
      </c>
      <c r="K600" s="49">
        <v>115.9895753929292</v>
      </c>
      <c r="L600" s="49">
        <f t="shared" si="223"/>
        <v>13.912529720675293</v>
      </c>
    </row>
    <row r="601" spans="1:12" ht="15" customHeight="1">
      <c r="A601" s="46">
        <v>20</v>
      </c>
      <c r="B601" s="47"/>
      <c r="C601" s="48"/>
      <c r="D601" s="48"/>
      <c r="E601" s="48" t="s">
        <v>332</v>
      </c>
      <c r="F601" s="49">
        <v>17266.14693344836</v>
      </c>
      <c r="G601" s="49">
        <v>14007.03186680748</v>
      </c>
      <c r="H601" s="49">
        <v>364.9439009529643</v>
      </c>
      <c r="I601" s="49">
        <f>G601+H601</f>
        <v>14371.975767760445</v>
      </c>
      <c r="J601" s="49">
        <v>700.9027444850682</v>
      </c>
      <c r="K601" s="49">
        <v>3401.024705702241</v>
      </c>
      <c r="L601" s="49">
        <f t="shared" si="223"/>
        <v>83.23788638632941</v>
      </c>
    </row>
    <row r="602" spans="1:12" ht="15" customHeight="1">
      <c r="A602" s="46"/>
      <c r="B602" s="47"/>
      <c r="C602" s="48"/>
      <c r="D602" s="48"/>
      <c r="E602" s="48" t="s">
        <v>342</v>
      </c>
      <c r="F602" s="49">
        <f aca="true" t="shared" si="228" ref="F602:K602">SUM(F600:F601)</f>
        <v>18700.069301852778</v>
      </c>
      <c r="G602" s="49">
        <f t="shared" si="228"/>
        <v>14189.905120861533</v>
      </c>
      <c r="H602" s="49">
        <f t="shared" si="228"/>
        <v>381.56552257458594</v>
      </c>
      <c r="I602" s="49">
        <f t="shared" si="228"/>
        <v>14571.47064343612</v>
      </c>
      <c r="J602" s="49">
        <f t="shared" si="228"/>
        <v>713.0581190787502</v>
      </c>
      <c r="K602" s="49">
        <f t="shared" si="228"/>
        <v>3517.01428109517</v>
      </c>
      <c r="L602" s="49">
        <f t="shared" si="223"/>
        <v>77.922014128538</v>
      </c>
    </row>
    <row r="603" spans="1:12" ht="15" customHeight="1">
      <c r="A603" s="46">
        <v>20</v>
      </c>
      <c r="B603" s="47">
        <v>198</v>
      </c>
      <c r="C603" s="48"/>
      <c r="D603" s="48" t="s">
        <v>207</v>
      </c>
      <c r="E603" s="48" t="s">
        <v>333</v>
      </c>
      <c r="F603" s="49">
        <v>1969.6008805898753</v>
      </c>
      <c r="G603" s="49">
        <v>456.4182</v>
      </c>
      <c r="H603" s="49">
        <v>16.134</v>
      </c>
      <c r="I603" s="49">
        <f>G603+H603</f>
        <v>472.5522</v>
      </c>
      <c r="J603" s="49">
        <v>28.184212645521946</v>
      </c>
      <c r="K603" s="49">
        <v>524.120008014487</v>
      </c>
      <c r="L603" s="49">
        <f t="shared" si="223"/>
        <v>23.99228212461377</v>
      </c>
    </row>
    <row r="604" spans="1:12" ht="15" customHeight="1">
      <c r="A604" s="46">
        <v>20</v>
      </c>
      <c r="B604" s="47"/>
      <c r="C604" s="48"/>
      <c r="D604" s="48"/>
      <c r="E604" s="48" t="s">
        <v>332</v>
      </c>
      <c r="F604" s="49">
        <v>10932.609359852097</v>
      </c>
      <c r="G604" s="49">
        <v>5481.304095293294</v>
      </c>
      <c r="H604" s="49">
        <v>164.90275976233934</v>
      </c>
      <c r="I604" s="49">
        <f>G604+H604</f>
        <v>5646.206855055633</v>
      </c>
      <c r="J604" s="49">
        <v>332.01292601662846</v>
      </c>
      <c r="K604" s="49">
        <v>5818.129907445382</v>
      </c>
      <c r="L604" s="49">
        <f t="shared" si="223"/>
        <v>51.64555568764983</v>
      </c>
    </row>
    <row r="605" spans="1:12" ht="15" customHeight="1">
      <c r="A605" s="46"/>
      <c r="B605" s="47"/>
      <c r="C605" s="48"/>
      <c r="D605" s="48"/>
      <c r="E605" s="48" t="s">
        <v>342</v>
      </c>
      <c r="F605" s="49">
        <f aca="true" t="shared" si="229" ref="F605:K605">SUM(F603:F604)</f>
        <v>12902.210240441971</v>
      </c>
      <c r="G605" s="49">
        <f t="shared" si="229"/>
        <v>5937.722295293294</v>
      </c>
      <c r="H605" s="49">
        <f t="shared" si="229"/>
        <v>181.03675976233933</v>
      </c>
      <c r="I605" s="49">
        <f t="shared" si="229"/>
        <v>6118.759055055633</v>
      </c>
      <c r="J605" s="49">
        <f t="shared" si="229"/>
        <v>360.1971386621504</v>
      </c>
      <c r="K605" s="49">
        <f t="shared" si="229"/>
        <v>6342.249915459869</v>
      </c>
      <c r="L605" s="49">
        <f t="shared" si="223"/>
        <v>47.42411525644177</v>
      </c>
    </row>
    <row r="606" spans="1:12" s="52" customFormat="1" ht="15" customHeight="1">
      <c r="A606" s="50"/>
      <c r="B606" s="67" t="s">
        <v>333</v>
      </c>
      <c r="C606" s="68"/>
      <c r="D606" s="68"/>
      <c r="E606" s="69"/>
      <c r="F606" s="51">
        <f aca="true" t="shared" si="230" ref="F606:K607">F588+F591+F594+F597+F600+F603</f>
        <v>10516.92587477552</v>
      </c>
      <c r="G606" s="51">
        <f t="shared" si="230"/>
        <v>3334.51068</v>
      </c>
      <c r="H606" s="51">
        <f t="shared" si="230"/>
        <v>166.32</v>
      </c>
      <c r="I606" s="51">
        <f t="shared" si="230"/>
        <v>3500.83068</v>
      </c>
      <c r="J606" s="51">
        <f t="shared" si="230"/>
        <v>200.65890741316255</v>
      </c>
      <c r="K606" s="51">
        <f t="shared" si="230"/>
        <v>2264.434296873544</v>
      </c>
      <c r="L606" s="51">
        <f t="shared" si="223"/>
        <v>33.287585380787185</v>
      </c>
    </row>
    <row r="607" spans="1:12" s="52" customFormat="1" ht="15" customHeight="1">
      <c r="A607" s="50"/>
      <c r="B607" s="67" t="s">
        <v>332</v>
      </c>
      <c r="C607" s="68"/>
      <c r="D607" s="68"/>
      <c r="E607" s="69"/>
      <c r="F607" s="51">
        <f t="shared" si="230"/>
        <v>97881.47967622634</v>
      </c>
      <c r="G607" s="51">
        <f t="shared" si="230"/>
        <v>65010.768599999996</v>
      </c>
      <c r="H607" s="51">
        <f t="shared" si="230"/>
        <v>1609.29</v>
      </c>
      <c r="I607" s="51">
        <f t="shared" si="230"/>
        <v>66620.05859999999</v>
      </c>
      <c r="J607" s="51">
        <f t="shared" si="230"/>
        <v>3271.0880647546255</v>
      </c>
      <c r="K607" s="51">
        <f t="shared" si="230"/>
        <v>32541.33500196053</v>
      </c>
      <c r="L607" s="51">
        <f t="shared" si="223"/>
        <v>68.0619651647755</v>
      </c>
    </row>
    <row r="608" spans="1:12" s="52" customFormat="1" ht="15" customHeight="1">
      <c r="A608" s="50"/>
      <c r="B608" s="67" t="s">
        <v>342</v>
      </c>
      <c r="C608" s="68"/>
      <c r="D608" s="68"/>
      <c r="E608" s="69"/>
      <c r="F608" s="51">
        <f aca="true" t="shared" si="231" ref="F608:K608">F606+F607</f>
        <v>108398.40555100187</v>
      </c>
      <c r="G608" s="51">
        <f t="shared" si="231"/>
        <v>68345.27928</v>
      </c>
      <c r="H608" s="51">
        <f t="shared" si="231"/>
        <v>1775.61</v>
      </c>
      <c r="I608" s="51">
        <f t="shared" si="231"/>
        <v>70120.88927999999</v>
      </c>
      <c r="J608" s="51">
        <f t="shared" si="231"/>
        <v>3471.746972167788</v>
      </c>
      <c r="K608" s="51">
        <f t="shared" si="231"/>
        <v>34805.76929883408</v>
      </c>
      <c r="L608" s="51">
        <f t="shared" si="223"/>
        <v>64.68811872607097</v>
      </c>
    </row>
    <row r="609" spans="1:12" s="52" customFormat="1" ht="15" customHeight="1">
      <c r="A609" s="50"/>
      <c r="B609" s="70"/>
      <c r="C609" s="71"/>
      <c r="D609" s="71"/>
      <c r="E609" s="71"/>
      <c r="F609" s="71"/>
      <c r="G609" s="71"/>
      <c r="H609" s="71"/>
      <c r="I609" s="71"/>
      <c r="J609" s="71"/>
      <c r="K609" s="71"/>
      <c r="L609" s="72"/>
    </row>
    <row r="610" spans="1:12" ht="15" customHeight="1">
      <c r="A610" s="46">
        <v>21</v>
      </c>
      <c r="B610" s="47">
        <v>199</v>
      </c>
      <c r="C610" s="48" t="s">
        <v>208</v>
      </c>
      <c r="D610" s="48" t="s">
        <v>208</v>
      </c>
      <c r="E610" s="48" t="s">
        <v>333</v>
      </c>
      <c r="F610" s="49">
        <v>2781.2150862273074</v>
      </c>
      <c r="G610" s="49">
        <v>3011.4539053951844</v>
      </c>
      <c r="H610" s="49">
        <v>79.19358279690539</v>
      </c>
      <c r="I610" s="49">
        <f>G610+H610</f>
        <v>3090.64748819209</v>
      </c>
      <c r="J610" s="49">
        <v>47.744954098552306</v>
      </c>
      <c r="K610" s="49">
        <v>263.5844583265558</v>
      </c>
      <c r="L610" s="49">
        <f aca="true" t="shared" si="232" ref="L610:L633">I610/F610*100</f>
        <v>111.12579906160815</v>
      </c>
    </row>
    <row r="611" spans="1:12" ht="15" customHeight="1">
      <c r="A611" s="46">
        <v>21</v>
      </c>
      <c r="B611" s="47"/>
      <c r="C611" s="48"/>
      <c r="D611" s="48"/>
      <c r="E611" s="48" t="s">
        <v>332</v>
      </c>
      <c r="F611" s="49">
        <v>14387.769541670576</v>
      </c>
      <c r="G611" s="49">
        <v>12166.15540930409</v>
      </c>
      <c r="H611" s="49">
        <v>191.90749886346</v>
      </c>
      <c r="I611" s="49">
        <f>G611+H611</f>
        <v>12358.06290816755</v>
      </c>
      <c r="J611" s="49">
        <v>373.348945526227</v>
      </c>
      <c r="K611" s="49">
        <v>1705.9804478934136</v>
      </c>
      <c r="L611" s="49">
        <f t="shared" si="232"/>
        <v>85.89283330105832</v>
      </c>
    </row>
    <row r="612" spans="1:12" ht="15" customHeight="1">
      <c r="A612" s="46"/>
      <c r="B612" s="47"/>
      <c r="C612" s="48"/>
      <c r="D612" s="48"/>
      <c r="E612" s="48" t="s">
        <v>342</v>
      </c>
      <c r="F612" s="49">
        <f aca="true" t="shared" si="233" ref="F612:K612">SUM(F610:F611)</f>
        <v>17168.984627897884</v>
      </c>
      <c r="G612" s="49">
        <f t="shared" si="233"/>
        <v>15177.609314699275</v>
      </c>
      <c r="H612" s="49">
        <f t="shared" si="233"/>
        <v>271.10108166036537</v>
      </c>
      <c r="I612" s="49">
        <f t="shared" si="233"/>
        <v>15448.71039635964</v>
      </c>
      <c r="J612" s="49">
        <f t="shared" si="233"/>
        <v>421.0938996247793</v>
      </c>
      <c r="K612" s="49">
        <f t="shared" si="233"/>
        <v>1969.5649062199695</v>
      </c>
      <c r="L612" s="49">
        <f t="shared" si="232"/>
        <v>89.98033798257953</v>
      </c>
    </row>
    <row r="613" spans="1:12" ht="15" customHeight="1">
      <c r="A613" s="46">
        <v>21</v>
      </c>
      <c r="B613" s="47">
        <v>200</v>
      </c>
      <c r="C613" s="48"/>
      <c r="D613" s="48" t="s">
        <v>209</v>
      </c>
      <c r="E613" s="48" t="s">
        <v>333</v>
      </c>
      <c r="F613" s="49">
        <v>1642.5731338024148</v>
      </c>
      <c r="G613" s="49">
        <v>1520.8403915183894</v>
      </c>
      <c r="H613" s="49">
        <v>25.484625782004123</v>
      </c>
      <c r="I613" s="49">
        <f>G613+H613</f>
        <v>1546.3250173003935</v>
      </c>
      <c r="J613" s="49">
        <v>33.04382748156221</v>
      </c>
      <c r="K613" s="49">
        <v>555.7432099876344</v>
      </c>
      <c r="L613" s="49">
        <f t="shared" si="232"/>
        <v>94.1404060177695</v>
      </c>
    </row>
    <row r="614" spans="1:12" ht="15" customHeight="1">
      <c r="A614" s="46">
        <v>21</v>
      </c>
      <c r="B614" s="47"/>
      <c r="C614" s="48"/>
      <c r="D614" s="48"/>
      <c r="E614" s="48" t="s">
        <v>332</v>
      </c>
      <c r="F614" s="49">
        <v>23959.941348641354</v>
      </c>
      <c r="G614" s="49">
        <v>16113.697665959391</v>
      </c>
      <c r="H614" s="49">
        <v>236.2296536709996</v>
      </c>
      <c r="I614" s="49">
        <f>G614+H614</f>
        <v>16349.927319630391</v>
      </c>
      <c r="J614" s="49">
        <v>482.7172479821386</v>
      </c>
      <c r="K614" s="49">
        <v>6640.884690248798</v>
      </c>
      <c r="L614" s="49">
        <f t="shared" si="232"/>
        <v>68.23859491858695</v>
      </c>
    </row>
    <row r="615" spans="1:12" ht="15" customHeight="1">
      <c r="A615" s="46"/>
      <c r="B615" s="47"/>
      <c r="C615" s="48"/>
      <c r="D615" s="48"/>
      <c r="E615" s="48" t="s">
        <v>342</v>
      </c>
      <c r="F615" s="49">
        <f aca="true" t="shared" si="234" ref="F615:K615">SUM(F613:F614)</f>
        <v>25602.51448244377</v>
      </c>
      <c r="G615" s="49">
        <f t="shared" si="234"/>
        <v>17634.53805747778</v>
      </c>
      <c r="H615" s="49">
        <f t="shared" si="234"/>
        <v>261.7142794530037</v>
      </c>
      <c r="I615" s="49">
        <f t="shared" si="234"/>
        <v>17896.252336930786</v>
      </c>
      <c r="J615" s="49">
        <f t="shared" si="234"/>
        <v>515.7610754637008</v>
      </c>
      <c r="K615" s="49">
        <f t="shared" si="234"/>
        <v>7196.627900236432</v>
      </c>
      <c r="L615" s="49">
        <f t="shared" si="232"/>
        <v>69.9003699390646</v>
      </c>
    </row>
    <row r="616" spans="1:12" ht="15" customHeight="1">
      <c r="A616" s="46">
        <v>21</v>
      </c>
      <c r="B616" s="47">
        <v>201</v>
      </c>
      <c r="C616" s="48"/>
      <c r="D616" s="48" t="s">
        <v>210</v>
      </c>
      <c r="E616" s="48" t="s">
        <v>333</v>
      </c>
      <c r="F616" s="49">
        <v>1714.993713368663</v>
      </c>
      <c r="G616" s="49">
        <v>876.1661831197921</v>
      </c>
      <c r="H616" s="49">
        <v>50.99399451743899</v>
      </c>
      <c r="I616" s="49">
        <f>G616+H616</f>
        <v>927.1601776372311</v>
      </c>
      <c r="J616" s="49">
        <v>27.291198122685707</v>
      </c>
      <c r="K616" s="49">
        <v>518.8179103908616</v>
      </c>
      <c r="L616" s="49">
        <f t="shared" si="232"/>
        <v>54.06201611177127</v>
      </c>
    </row>
    <row r="617" spans="1:12" ht="15" customHeight="1">
      <c r="A617" s="46">
        <v>21</v>
      </c>
      <c r="B617" s="47"/>
      <c r="C617" s="48"/>
      <c r="D617" s="48"/>
      <c r="E617" s="48" t="s">
        <v>332</v>
      </c>
      <c r="F617" s="49">
        <v>19656.11570236755</v>
      </c>
      <c r="G617" s="49">
        <v>11389.34112519813</v>
      </c>
      <c r="H617" s="49">
        <v>224.37086579122337</v>
      </c>
      <c r="I617" s="49">
        <f>G617+H617</f>
        <v>11613.711990989354</v>
      </c>
      <c r="J617" s="49">
        <v>512.6522770439009</v>
      </c>
      <c r="K617" s="49">
        <v>7631.611328748675</v>
      </c>
      <c r="L617" s="49">
        <f t="shared" si="232"/>
        <v>59.08447104628357</v>
      </c>
    </row>
    <row r="618" spans="1:12" ht="15" customHeight="1">
      <c r="A618" s="46"/>
      <c r="B618" s="47"/>
      <c r="C618" s="48"/>
      <c r="D618" s="48"/>
      <c r="E618" s="48" t="s">
        <v>342</v>
      </c>
      <c r="F618" s="49">
        <f aca="true" t="shared" si="235" ref="F618:K618">SUM(F616:F617)</f>
        <v>21371.109415736213</v>
      </c>
      <c r="G618" s="49">
        <f t="shared" si="235"/>
        <v>12265.507308317923</v>
      </c>
      <c r="H618" s="49">
        <f t="shared" si="235"/>
        <v>275.36486030866234</v>
      </c>
      <c r="I618" s="49">
        <f t="shared" si="235"/>
        <v>12540.872168626585</v>
      </c>
      <c r="J618" s="49">
        <f t="shared" si="235"/>
        <v>539.9434751665866</v>
      </c>
      <c r="K618" s="49">
        <f t="shared" si="235"/>
        <v>8150.429239139537</v>
      </c>
      <c r="L618" s="49">
        <f t="shared" si="232"/>
        <v>58.681427925273496</v>
      </c>
    </row>
    <row r="619" spans="1:12" ht="15" customHeight="1">
      <c r="A619" s="46">
        <v>21</v>
      </c>
      <c r="B619" s="47">
        <v>202</v>
      </c>
      <c r="C619" s="48"/>
      <c r="D619" s="48" t="s">
        <v>211</v>
      </c>
      <c r="E619" s="48" t="s">
        <v>333</v>
      </c>
      <c r="F619" s="49">
        <v>549.7487158799886</v>
      </c>
      <c r="G619" s="49">
        <v>439.4955159098158</v>
      </c>
      <c r="H619" s="49">
        <v>41.023644316407186</v>
      </c>
      <c r="I619" s="49">
        <f>G619+H619</f>
        <v>480.519160226223</v>
      </c>
      <c r="J619" s="49">
        <v>12.250098917324168</v>
      </c>
      <c r="K619" s="49">
        <v>165.1791615023042</v>
      </c>
      <c r="L619" s="49">
        <f t="shared" si="232"/>
        <v>87.4070545953074</v>
      </c>
    </row>
    <row r="620" spans="1:12" ht="15" customHeight="1">
      <c r="A620" s="46">
        <v>21</v>
      </c>
      <c r="B620" s="47"/>
      <c r="C620" s="48"/>
      <c r="D620" s="48"/>
      <c r="E620" s="48" t="s">
        <v>332</v>
      </c>
      <c r="F620" s="49">
        <v>14948.1253422995</v>
      </c>
      <c r="G620" s="49">
        <v>7042.690606920135</v>
      </c>
      <c r="H620" s="49">
        <v>205.47490482676636</v>
      </c>
      <c r="I620" s="49">
        <f>G620+H620</f>
        <v>7248.165511746902</v>
      </c>
      <c r="J620" s="49">
        <v>453.4634276182153</v>
      </c>
      <c r="K620" s="49">
        <v>7270.370896516443</v>
      </c>
      <c r="L620" s="49">
        <f t="shared" si="232"/>
        <v>48.48879271326676</v>
      </c>
    </row>
    <row r="621" spans="1:12" ht="15" customHeight="1">
      <c r="A621" s="46"/>
      <c r="B621" s="47"/>
      <c r="C621" s="48"/>
      <c r="D621" s="48"/>
      <c r="E621" s="48" t="s">
        <v>342</v>
      </c>
      <c r="F621" s="49">
        <f aca="true" t="shared" si="236" ref="F621:K621">SUM(F619:F620)</f>
        <v>15497.874058179488</v>
      </c>
      <c r="G621" s="49">
        <f t="shared" si="236"/>
        <v>7482.186122829951</v>
      </c>
      <c r="H621" s="49">
        <f t="shared" si="236"/>
        <v>246.49854914317353</v>
      </c>
      <c r="I621" s="49">
        <f t="shared" si="236"/>
        <v>7728.684671973125</v>
      </c>
      <c r="J621" s="49">
        <f t="shared" si="236"/>
        <v>465.7135265355395</v>
      </c>
      <c r="K621" s="49">
        <f t="shared" si="236"/>
        <v>7435.550058018747</v>
      </c>
      <c r="L621" s="49">
        <f t="shared" si="232"/>
        <v>49.86932170799304</v>
      </c>
    </row>
    <row r="622" spans="1:12" ht="15" customHeight="1">
      <c r="A622" s="46">
        <v>21</v>
      </c>
      <c r="B622" s="47">
        <v>203</v>
      </c>
      <c r="C622" s="48"/>
      <c r="D622" s="48" t="s">
        <v>212</v>
      </c>
      <c r="E622" s="48" t="s">
        <v>333</v>
      </c>
      <c r="F622" s="49">
        <v>980.8426784888946</v>
      </c>
      <c r="G622" s="49">
        <v>760.0480583785895</v>
      </c>
      <c r="H622" s="49">
        <v>24.238183320129608</v>
      </c>
      <c r="I622" s="49">
        <f>G622+H622</f>
        <v>784.2862416987191</v>
      </c>
      <c r="J622" s="49">
        <v>30.83734074889733</v>
      </c>
      <c r="K622" s="49">
        <v>268.7370560744915</v>
      </c>
      <c r="L622" s="49">
        <f t="shared" si="232"/>
        <v>79.960452262029</v>
      </c>
    </row>
    <row r="623" spans="1:12" ht="15" customHeight="1">
      <c r="A623" s="46">
        <v>21</v>
      </c>
      <c r="B623" s="47"/>
      <c r="C623" s="48"/>
      <c r="D623" s="48"/>
      <c r="E623" s="48" t="s">
        <v>332</v>
      </c>
      <c r="F623" s="49">
        <v>18869.081383821474</v>
      </c>
      <c r="G623" s="49">
        <v>15639.49198539676</v>
      </c>
      <c r="H623" s="49">
        <v>309.0241122254075</v>
      </c>
      <c r="I623" s="49">
        <f>G623+H623</f>
        <v>15948.516097622169</v>
      </c>
      <c r="J623" s="49">
        <v>561.1416838634246</v>
      </c>
      <c r="K623" s="49">
        <v>3363.9452482034467</v>
      </c>
      <c r="L623" s="49">
        <f t="shared" si="232"/>
        <v>84.52195299394158</v>
      </c>
    </row>
    <row r="624" spans="1:12" ht="15" customHeight="1">
      <c r="A624" s="46"/>
      <c r="B624" s="47"/>
      <c r="C624" s="48"/>
      <c r="D624" s="48"/>
      <c r="E624" s="48" t="s">
        <v>342</v>
      </c>
      <c r="F624" s="49">
        <f aca="true" t="shared" si="237" ref="F624:K624">SUM(F622:F623)</f>
        <v>19849.92406231037</v>
      </c>
      <c r="G624" s="49">
        <f t="shared" si="237"/>
        <v>16399.54004377535</v>
      </c>
      <c r="H624" s="49">
        <f t="shared" si="237"/>
        <v>333.26229554553714</v>
      </c>
      <c r="I624" s="49">
        <f t="shared" si="237"/>
        <v>16732.802339320886</v>
      </c>
      <c r="J624" s="49">
        <f t="shared" si="237"/>
        <v>591.979024612322</v>
      </c>
      <c r="K624" s="49">
        <f t="shared" si="237"/>
        <v>3632.6823042779383</v>
      </c>
      <c r="L624" s="49">
        <f t="shared" si="232"/>
        <v>84.29655593036725</v>
      </c>
    </row>
    <row r="625" spans="1:12" ht="15" customHeight="1">
      <c r="A625" s="46">
        <v>21</v>
      </c>
      <c r="B625" s="47">
        <v>204</v>
      </c>
      <c r="C625" s="48"/>
      <c r="D625" s="48" t="s">
        <v>213</v>
      </c>
      <c r="E625" s="48" t="s">
        <v>333</v>
      </c>
      <c r="F625" s="49">
        <v>685.9204286665577</v>
      </c>
      <c r="G625" s="49">
        <v>347.67499125046174</v>
      </c>
      <c r="H625" s="49">
        <v>8.849132494131588</v>
      </c>
      <c r="I625" s="49">
        <f>G625+H625</f>
        <v>356.52412374459334</v>
      </c>
      <c r="J625" s="49">
        <v>5.472422680177487</v>
      </c>
      <c r="K625" s="49">
        <v>80.23748635827452</v>
      </c>
      <c r="L625" s="49">
        <f t="shared" si="232"/>
        <v>51.97747564359367</v>
      </c>
    </row>
    <row r="626" spans="1:12" ht="15" customHeight="1">
      <c r="A626" s="46">
        <v>21</v>
      </c>
      <c r="B626" s="47"/>
      <c r="C626" s="48"/>
      <c r="D626" s="48"/>
      <c r="E626" s="48" t="s">
        <v>332</v>
      </c>
      <c r="F626" s="49">
        <v>6849.770318159441</v>
      </c>
      <c r="G626" s="49">
        <v>6207.053847337773</v>
      </c>
      <c r="H626" s="49">
        <v>122.98211239346091</v>
      </c>
      <c r="I626" s="49">
        <f>G626+H626</f>
        <v>6330.035959731234</v>
      </c>
      <c r="J626" s="49">
        <v>94.58389285394857</v>
      </c>
      <c r="K626" s="49">
        <v>1448.9021590529062</v>
      </c>
      <c r="L626" s="49">
        <f t="shared" si="232"/>
        <v>92.4123826889445</v>
      </c>
    </row>
    <row r="627" spans="1:12" ht="15" customHeight="1">
      <c r="A627" s="46"/>
      <c r="B627" s="47"/>
      <c r="C627" s="48"/>
      <c r="D627" s="48"/>
      <c r="E627" s="48" t="s">
        <v>342</v>
      </c>
      <c r="F627" s="49">
        <f aca="true" t="shared" si="238" ref="F627:K627">SUM(F625:F626)</f>
        <v>7535.690746825998</v>
      </c>
      <c r="G627" s="49">
        <f t="shared" si="238"/>
        <v>6554.728838588235</v>
      </c>
      <c r="H627" s="49">
        <f t="shared" si="238"/>
        <v>131.8312448875925</v>
      </c>
      <c r="I627" s="49">
        <f t="shared" si="238"/>
        <v>6686.560083475827</v>
      </c>
      <c r="J627" s="49">
        <f t="shared" si="238"/>
        <v>100.05631553412606</v>
      </c>
      <c r="K627" s="49">
        <f t="shared" si="238"/>
        <v>1529.1396454111807</v>
      </c>
      <c r="L627" s="49">
        <f t="shared" si="232"/>
        <v>88.73188017027077</v>
      </c>
    </row>
    <row r="628" spans="1:12" ht="15" customHeight="1">
      <c r="A628" s="46">
        <v>21</v>
      </c>
      <c r="B628" s="47">
        <v>205</v>
      </c>
      <c r="C628" s="48"/>
      <c r="D628" s="48" t="s">
        <v>214</v>
      </c>
      <c r="E628" s="48" t="s">
        <v>333</v>
      </c>
      <c r="F628" s="49">
        <v>1808.7073662570456</v>
      </c>
      <c r="G628" s="49">
        <v>1852.3029544277672</v>
      </c>
      <c r="H628" s="49">
        <v>23.485236772983114</v>
      </c>
      <c r="I628" s="49">
        <f>G628+H628</f>
        <v>1875.7881912007504</v>
      </c>
      <c r="J628" s="49">
        <v>4.840276453055773</v>
      </c>
      <c r="K628" s="49">
        <v>56.051006729671755</v>
      </c>
      <c r="L628" s="49">
        <f t="shared" si="232"/>
        <v>103.70877158987429</v>
      </c>
    </row>
    <row r="629" spans="1:12" ht="15" customHeight="1">
      <c r="A629" s="46">
        <v>21</v>
      </c>
      <c r="B629" s="47"/>
      <c r="C629" s="48"/>
      <c r="D629" s="48"/>
      <c r="E629" s="48" t="s">
        <v>332</v>
      </c>
      <c r="F629" s="49">
        <v>4798.849436166661</v>
      </c>
      <c r="G629" s="49">
        <v>4006.177501883721</v>
      </c>
      <c r="H629" s="49">
        <v>89.87445222868217</v>
      </c>
      <c r="I629" s="49">
        <f>G629+H629</f>
        <v>4096.051954112403</v>
      </c>
      <c r="J629" s="49">
        <v>140.47024558997202</v>
      </c>
      <c r="K629" s="49">
        <v>957.9367535113051</v>
      </c>
      <c r="L629" s="49">
        <f t="shared" si="232"/>
        <v>85.35487534246012</v>
      </c>
    </row>
    <row r="630" spans="1:12" ht="15" customHeight="1">
      <c r="A630" s="46"/>
      <c r="B630" s="47"/>
      <c r="C630" s="48"/>
      <c r="D630" s="48"/>
      <c r="E630" s="48" t="s">
        <v>342</v>
      </c>
      <c r="F630" s="49">
        <f aca="true" t="shared" si="239" ref="F630:K630">SUM(F628:F629)</f>
        <v>6607.556802423706</v>
      </c>
      <c r="G630" s="49">
        <f t="shared" si="239"/>
        <v>5858.4804563114885</v>
      </c>
      <c r="H630" s="49">
        <f t="shared" si="239"/>
        <v>113.35968900166529</v>
      </c>
      <c r="I630" s="49">
        <f t="shared" si="239"/>
        <v>5971.840145313154</v>
      </c>
      <c r="J630" s="49">
        <f t="shared" si="239"/>
        <v>145.3105220430278</v>
      </c>
      <c r="K630" s="49">
        <f t="shared" si="239"/>
        <v>1013.9877602409769</v>
      </c>
      <c r="L630" s="49">
        <f t="shared" si="232"/>
        <v>90.3789452573852</v>
      </c>
    </row>
    <row r="631" spans="1:12" s="52" customFormat="1" ht="15" customHeight="1">
      <c r="A631" s="50"/>
      <c r="B631" s="67" t="s">
        <v>333</v>
      </c>
      <c r="C631" s="68"/>
      <c r="D631" s="68"/>
      <c r="E631" s="69"/>
      <c r="F631" s="51">
        <f aca="true" t="shared" si="240" ref="F631:K632">F610+F613+F616+F619+F622+F625+F628</f>
        <v>10164.001122690872</v>
      </c>
      <c r="G631" s="51">
        <f t="shared" si="240"/>
        <v>8807.982</v>
      </c>
      <c r="H631" s="51">
        <f t="shared" si="240"/>
        <v>253.26839999999999</v>
      </c>
      <c r="I631" s="51">
        <f t="shared" si="240"/>
        <v>9061.2504</v>
      </c>
      <c r="J631" s="51">
        <f t="shared" si="240"/>
        <v>161.48011850225495</v>
      </c>
      <c r="K631" s="51">
        <f t="shared" si="240"/>
        <v>1908.3502893697937</v>
      </c>
      <c r="L631" s="51">
        <f t="shared" si="232"/>
        <v>89.15042698855072</v>
      </c>
    </row>
    <row r="632" spans="1:12" s="52" customFormat="1" ht="15" customHeight="1">
      <c r="A632" s="50"/>
      <c r="B632" s="67" t="s">
        <v>332</v>
      </c>
      <c r="C632" s="68"/>
      <c r="D632" s="68"/>
      <c r="E632" s="69"/>
      <c r="F632" s="51">
        <f t="shared" si="240"/>
        <v>103469.65307312655</v>
      </c>
      <c r="G632" s="51">
        <f t="shared" si="240"/>
        <v>72564.608142</v>
      </c>
      <c r="H632" s="51">
        <f t="shared" si="240"/>
        <v>1379.8636000000001</v>
      </c>
      <c r="I632" s="51">
        <f t="shared" si="240"/>
        <v>73944.47174200001</v>
      </c>
      <c r="J632" s="51">
        <f t="shared" si="240"/>
        <v>2618.377720477827</v>
      </c>
      <c r="K632" s="51">
        <f t="shared" si="240"/>
        <v>29019.631524174987</v>
      </c>
      <c r="L632" s="51">
        <f t="shared" si="232"/>
        <v>71.464888057313</v>
      </c>
    </row>
    <row r="633" spans="1:12" s="52" customFormat="1" ht="15" customHeight="1">
      <c r="A633" s="50"/>
      <c r="B633" s="67" t="s">
        <v>342</v>
      </c>
      <c r="C633" s="68"/>
      <c r="D633" s="68"/>
      <c r="E633" s="69"/>
      <c r="F633" s="51">
        <f aca="true" t="shared" si="241" ref="F633:K633">F631+F632</f>
        <v>113633.65419581742</v>
      </c>
      <c r="G633" s="51">
        <f t="shared" si="241"/>
        <v>81372.590142</v>
      </c>
      <c r="H633" s="51">
        <f t="shared" si="241"/>
        <v>1633.132</v>
      </c>
      <c r="I633" s="51">
        <f t="shared" si="241"/>
        <v>83005.72214200001</v>
      </c>
      <c r="J633" s="51">
        <f t="shared" si="241"/>
        <v>2779.857838980082</v>
      </c>
      <c r="K633" s="51">
        <f t="shared" si="241"/>
        <v>30927.981813544782</v>
      </c>
      <c r="L633" s="51">
        <f t="shared" si="232"/>
        <v>73.04677714487796</v>
      </c>
    </row>
    <row r="634" spans="1:12" s="52" customFormat="1" ht="15" customHeight="1">
      <c r="A634" s="50"/>
      <c r="B634" s="70"/>
      <c r="C634" s="71"/>
      <c r="D634" s="71"/>
      <c r="E634" s="71"/>
      <c r="F634" s="71"/>
      <c r="G634" s="71"/>
      <c r="H634" s="71"/>
      <c r="I634" s="71"/>
      <c r="J634" s="71"/>
      <c r="K634" s="71"/>
      <c r="L634" s="72"/>
    </row>
    <row r="635" spans="1:12" ht="15" customHeight="1">
      <c r="A635" s="46">
        <v>22</v>
      </c>
      <c r="B635" s="47">
        <v>206</v>
      </c>
      <c r="C635" s="48" t="s">
        <v>215</v>
      </c>
      <c r="D635" s="48" t="s">
        <v>215</v>
      </c>
      <c r="E635" s="48" t="s">
        <v>333</v>
      </c>
      <c r="F635" s="49">
        <v>620.3186669658161</v>
      </c>
      <c r="G635" s="49">
        <v>184.6544901615303</v>
      </c>
      <c r="H635" s="49">
        <v>7.705049149840596</v>
      </c>
      <c r="I635" s="49">
        <f>G635+H635</f>
        <v>192.3595393113709</v>
      </c>
      <c r="J635" s="49">
        <v>6.1704660930884625</v>
      </c>
      <c r="K635" s="49">
        <v>135.66837177441622</v>
      </c>
      <c r="L635" s="49">
        <f aca="true" t="shared" si="242" ref="L635:L668">I635/F635*100</f>
        <v>31.009793764915226</v>
      </c>
    </row>
    <row r="636" spans="1:12" ht="15" customHeight="1">
      <c r="A636" s="46">
        <v>22</v>
      </c>
      <c r="B636" s="47"/>
      <c r="C636" s="48"/>
      <c r="D636" s="48"/>
      <c r="E636" s="48" t="s">
        <v>332</v>
      </c>
      <c r="F636" s="49">
        <v>9500.339810289808</v>
      </c>
      <c r="G636" s="49">
        <v>5957.7519298711695</v>
      </c>
      <c r="H636" s="49">
        <v>213.9054944429508</v>
      </c>
      <c r="I636" s="49">
        <f>G636+H636</f>
        <v>6171.65742431412</v>
      </c>
      <c r="J636" s="49">
        <v>440.25064491194036</v>
      </c>
      <c r="K636" s="49">
        <v>3395.0016274763016</v>
      </c>
      <c r="L636" s="49">
        <f t="shared" si="242"/>
        <v>64.96249131667486</v>
      </c>
    </row>
    <row r="637" spans="1:12" ht="15" customHeight="1">
      <c r="A637" s="46"/>
      <c r="B637" s="47"/>
      <c r="C637" s="48"/>
      <c r="D637" s="48"/>
      <c r="E637" s="48" t="s">
        <v>342</v>
      </c>
      <c r="F637" s="49">
        <f aca="true" t="shared" si="243" ref="F637:K637">SUM(F635:F636)</f>
        <v>10120.658477255623</v>
      </c>
      <c r="G637" s="49">
        <f t="shared" si="243"/>
        <v>6142.4064200327</v>
      </c>
      <c r="H637" s="49">
        <f t="shared" si="243"/>
        <v>221.6105435927914</v>
      </c>
      <c r="I637" s="49">
        <f t="shared" si="243"/>
        <v>6364.016963625491</v>
      </c>
      <c r="J637" s="49">
        <f t="shared" si="243"/>
        <v>446.4211110050288</v>
      </c>
      <c r="K637" s="49">
        <f t="shared" si="243"/>
        <v>3530.669999250718</v>
      </c>
      <c r="L637" s="49">
        <f t="shared" si="242"/>
        <v>62.88145161629044</v>
      </c>
    </row>
    <row r="638" spans="1:12" ht="15" customHeight="1">
      <c r="A638" s="46">
        <v>22</v>
      </c>
      <c r="B638" s="47">
        <v>207</v>
      </c>
      <c r="C638" s="48"/>
      <c r="D638" s="48" t="s">
        <v>216</v>
      </c>
      <c r="E638" s="48" t="s">
        <v>332</v>
      </c>
      <c r="F638" s="49">
        <v>579.2122202661807</v>
      </c>
      <c r="G638" s="49">
        <v>274.25958880712255</v>
      </c>
      <c r="H638" s="49">
        <v>16.559973086558237</v>
      </c>
      <c r="I638" s="49">
        <f>G638+H638</f>
        <v>290.81956189368077</v>
      </c>
      <c r="J638" s="49">
        <v>30.184661854318737</v>
      </c>
      <c r="K638" s="49">
        <v>264.5601312251636</v>
      </c>
      <c r="L638" s="49">
        <f t="shared" si="242"/>
        <v>50.20950037277059</v>
      </c>
    </row>
    <row r="639" spans="1:12" ht="15" customHeight="1">
      <c r="A639" s="46">
        <v>22</v>
      </c>
      <c r="B639" s="47">
        <v>208</v>
      </c>
      <c r="C639" s="48"/>
      <c r="D639" s="48" t="s">
        <v>62</v>
      </c>
      <c r="E639" s="48" t="s">
        <v>333</v>
      </c>
      <c r="F639" s="49">
        <v>257.7478239241193</v>
      </c>
      <c r="G639" s="49">
        <v>32.241624</v>
      </c>
      <c r="H639" s="49">
        <v>8.72496</v>
      </c>
      <c r="I639" s="49">
        <f>G639+H639</f>
        <v>40.966584</v>
      </c>
      <c r="J639" s="49">
        <v>4.85627221238938</v>
      </c>
      <c r="K639" s="49">
        <v>72.33216855555285</v>
      </c>
      <c r="L639" s="49">
        <f t="shared" si="242"/>
        <v>15.894056204354424</v>
      </c>
    </row>
    <row r="640" spans="1:12" ht="15" customHeight="1">
      <c r="A640" s="46">
        <v>22</v>
      </c>
      <c r="B640" s="47"/>
      <c r="C640" s="48"/>
      <c r="D640" s="48"/>
      <c r="E640" s="48" t="s">
        <v>332</v>
      </c>
      <c r="F640" s="49">
        <v>7287.714254403249</v>
      </c>
      <c r="G640" s="49">
        <v>4372.905383894551</v>
      </c>
      <c r="H640" s="49">
        <v>215.69568772940323</v>
      </c>
      <c r="I640" s="49">
        <f>G640+H640</f>
        <v>4588.601071623954</v>
      </c>
      <c r="J640" s="49">
        <v>413.05202057466</v>
      </c>
      <c r="K640" s="49">
        <v>2436.254494036506</v>
      </c>
      <c r="L640" s="49">
        <f t="shared" si="242"/>
        <v>62.96351519067195</v>
      </c>
    </row>
    <row r="641" spans="1:12" ht="15" customHeight="1">
      <c r="A641" s="46"/>
      <c r="B641" s="47"/>
      <c r="C641" s="48"/>
      <c r="D641" s="48"/>
      <c r="E641" s="48" t="s">
        <v>342</v>
      </c>
      <c r="F641" s="49">
        <f aca="true" t="shared" si="244" ref="F641:K641">SUM(F639:F640)</f>
        <v>7545.462078327368</v>
      </c>
      <c r="G641" s="49">
        <f t="shared" si="244"/>
        <v>4405.147007894551</v>
      </c>
      <c r="H641" s="49">
        <f t="shared" si="244"/>
        <v>224.42064772940324</v>
      </c>
      <c r="I641" s="49">
        <f t="shared" si="244"/>
        <v>4629.567655623954</v>
      </c>
      <c r="J641" s="49">
        <f t="shared" si="244"/>
        <v>417.9082927870494</v>
      </c>
      <c r="K641" s="49">
        <f t="shared" si="244"/>
        <v>2508.586662592059</v>
      </c>
      <c r="L641" s="49">
        <f t="shared" si="242"/>
        <v>61.3556546645611</v>
      </c>
    </row>
    <row r="642" spans="1:12" ht="15" customHeight="1">
      <c r="A642" s="46">
        <v>22</v>
      </c>
      <c r="B642" s="47">
        <v>209</v>
      </c>
      <c r="C642" s="48"/>
      <c r="D642" s="48" t="s">
        <v>217</v>
      </c>
      <c r="E642" s="48" t="s">
        <v>333</v>
      </c>
      <c r="F642" s="49">
        <v>1104.2574698515625</v>
      </c>
      <c r="G642" s="49">
        <v>281.34879889912867</v>
      </c>
      <c r="H642" s="49">
        <v>23.19124883251289</v>
      </c>
      <c r="I642" s="49">
        <f>G642+H642</f>
        <v>304.54004773164155</v>
      </c>
      <c r="J642" s="49">
        <v>31.35355380621163</v>
      </c>
      <c r="K642" s="49">
        <v>138.4371829709688</v>
      </c>
      <c r="L642" s="49">
        <f t="shared" si="242"/>
        <v>27.578717468180557</v>
      </c>
    </row>
    <row r="643" spans="1:12" ht="15" customHeight="1">
      <c r="A643" s="46">
        <v>22</v>
      </c>
      <c r="B643" s="47"/>
      <c r="C643" s="48"/>
      <c r="D643" s="48"/>
      <c r="E643" s="48" t="s">
        <v>332</v>
      </c>
      <c r="F643" s="49">
        <v>8651.433584235601</v>
      </c>
      <c r="G643" s="49">
        <v>7038.962801835982</v>
      </c>
      <c r="H643" s="49">
        <v>307.5519551303</v>
      </c>
      <c r="I643" s="49">
        <f>G643+H643</f>
        <v>7346.514756966281</v>
      </c>
      <c r="J643" s="49">
        <v>645.5353860983686</v>
      </c>
      <c r="K643" s="49">
        <v>1748.5301391163027</v>
      </c>
      <c r="L643" s="49">
        <f t="shared" si="242"/>
        <v>84.9167329950136</v>
      </c>
    </row>
    <row r="644" spans="1:12" ht="15" customHeight="1">
      <c r="A644" s="46"/>
      <c r="B644" s="47"/>
      <c r="C644" s="48"/>
      <c r="D644" s="48"/>
      <c r="E644" s="48" t="s">
        <v>342</v>
      </c>
      <c r="F644" s="49">
        <f aca="true" t="shared" si="245" ref="F644:K644">SUM(F642:F643)</f>
        <v>9755.691054087163</v>
      </c>
      <c r="G644" s="49">
        <f t="shared" si="245"/>
        <v>7320.31160073511</v>
      </c>
      <c r="H644" s="49">
        <f t="shared" si="245"/>
        <v>330.74320396281286</v>
      </c>
      <c r="I644" s="49">
        <f t="shared" si="245"/>
        <v>7651.054804697923</v>
      </c>
      <c r="J644" s="49">
        <f t="shared" si="245"/>
        <v>676.8889399045802</v>
      </c>
      <c r="K644" s="49">
        <f t="shared" si="245"/>
        <v>1886.9673220872714</v>
      </c>
      <c r="L644" s="49">
        <f t="shared" si="242"/>
        <v>78.42657954499799</v>
      </c>
    </row>
    <row r="645" spans="1:12" ht="15" customHeight="1">
      <c r="A645" s="46">
        <v>22</v>
      </c>
      <c r="B645" s="47">
        <v>210</v>
      </c>
      <c r="C645" s="48"/>
      <c r="D645" s="48" t="s">
        <v>218</v>
      </c>
      <c r="E645" s="48" t="s">
        <v>332</v>
      </c>
      <c r="F645" s="49">
        <v>8821.988372646865</v>
      </c>
      <c r="G645" s="49">
        <v>8227.461992372948</v>
      </c>
      <c r="H645" s="49">
        <v>215.10965432334658</v>
      </c>
      <c r="I645" s="49">
        <f>G645+H645</f>
        <v>8442.571646696295</v>
      </c>
      <c r="J645" s="49">
        <v>173.52568093561266</v>
      </c>
      <c r="K645" s="49">
        <v>553.4984429371177</v>
      </c>
      <c r="L645" s="49">
        <f t="shared" si="242"/>
        <v>95.69919263182237</v>
      </c>
    </row>
    <row r="646" spans="1:12" ht="15" customHeight="1">
      <c r="A646" s="46">
        <v>22</v>
      </c>
      <c r="B646" s="47">
        <v>211</v>
      </c>
      <c r="C646" s="48"/>
      <c r="D646" s="48" t="s">
        <v>219</v>
      </c>
      <c r="E646" s="48" t="s">
        <v>333</v>
      </c>
      <c r="F646" s="49">
        <v>1425.0542171260017</v>
      </c>
      <c r="G646" s="49">
        <v>283.11975553144566</v>
      </c>
      <c r="H646" s="49">
        <v>35.82864478390462</v>
      </c>
      <c r="I646" s="49">
        <f>G646+H646</f>
        <v>318.9484003153503</v>
      </c>
      <c r="J646" s="49">
        <v>7.3847375320742685</v>
      </c>
      <c r="K646" s="49">
        <v>168.30734108988307</v>
      </c>
      <c r="L646" s="49">
        <f t="shared" si="242"/>
        <v>22.38149233076858</v>
      </c>
    </row>
    <row r="647" spans="1:12" ht="15" customHeight="1">
      <c r="A647" s="46">
        <v>22</v>
      </c>
      <c r="B647" s="47"/>
      <c r="C647" s="48"/>
      <c r="D647" s="48"/>
      <c r="E647" s="48" t="s">
        <v>332</v>
      </c>
      <c r="F647" s="49">
        <v>7833.910858232501</v>
      </c>
      <c r="G647" s="49">
        <v>9346.005061456699</v>
      </c>
      <c r="H647" s="49">
        <v>181.80318513150496</v>
      </c>
      <c r="I647" s="49">
        <f>G647+H647</f>
        <v>9527.808246588203</v>
      </c>
      <c r="J647" s="49">
        <v>103.49559451762782</v>
      </c>
      <c r="K647" s="49">
        <v>857.6436912346999</v>
      </c>
      <c r="L647" s="49">
        <f t="shared" si="242"/>
        <v>121.62262781654734</v>
      </c>
    </row>
    <row r="648" spans="1:12" ht="15" customHeight="1">
      <c r="A648" s="46"/>
      <c r="B648" s="47"/>
      <c r="C648" s="48"/>
      <c r="D648" s="48"/>
      <c r="E648" s="48" t="s">
        <v>342</v>
      </c>
      <c r="F648" s="49">
        <f aca="true" t="shared" si="246" ref="F648:K648">SUM(F646:F647)</f>
        <v>9258.965075358503</v>
      </c>
      <c r="G648" s="49">
        <f t="shared" si="246"/>
        <v>9629.124816988144</v>
      </c>
      <c r="H648" s="49">
        <f t="shared" si="246"/>
        <v>217.63182991540958</v>
      </c>
      <c r="I648" s="49">
        <f t="shared" si="246"/>
        <v>9846.756646903554</v>
      </c>
      <c r="J648" s="49">
        <f t="shared" si="246"/>
        <v>110.88033204970209</v>
      </c>
      <c r="K648" s="49">
        <f t="shared" si="246"/>
        <v>1025.951032324583</v>
      </c>
      <c r="L648" s="49">
        <f t="shared" si="242"/>
        <v>106.34835067160347</v>
      </c>
    </row>
    <row r="649" spans="1:12" ht="15" customHeight="1">
      <c r="A649" s="46">
        <v>22</v>
      </c>
      <c r="B649" s="47">
        <v>212</v>
      </c>
      <c r="C649" s="48"/>
      <c r="D649" s="48" t="s">
        <v>220</v>
      </c>
      <c r="E649" s="48" t="s">
        <v>333</v>
      </c>
      <c r="F649" s="49">
        <v>1327.6964286896005</v>
      </c>
      <c r="G649" s="49">
        <v>2793.378192</v>
      </c>
      <c r="H649" s="49">
        <v>70.19242000000001</v>
      </c>
      <c r="I649" s="49">
        <f>G649+H649</f>
        <v>2863.570612</v>
      </c>
      <c r="J649" s="49">
        <v>0</v>
      </c>
      <c r="K649" s="49">
        <v>0</v>
      </c>
      <c r="L649" s="49">
        <f t="shared" si="242"/>
        <v>215.67961998860423</v>
      </c>
    </row>
    <row r="650" spans="1:12" ht="15" customHeight="1">
      <c r="A650" s="46">
        <v>22</v>
      </c>
      <c r="B650" s="47"/>
      <c r="C650" s="48"/>
      <c r="D650" s="48"/>
      <c r="E650" s="48" t="s">
        <v>332</v>
      </c>
      <c r="F650" s="49">
        <v>11855.584179730717</v>
      </c>
      <c r="G650" s="49">
        <v>16655.334995413552</v>
      </c>
      <c r="H650" s="49">
        <v>167.29301732848396</v>
      </c>
      <c r="I650" s="49">
        <f>G650+H650</f>
        <v>16822.628012742036</v>
      </c>
      <c r="J650" s="49">
        <v>0</v>
      </c>
      <c r="K650" s="49">
        <v>0</v>
      </c>
      <c r="L650" s="49">
        <f t="shared" si="242"/>
        <v>141.8962385801569</v>
      </c>
    </row>
    <row r="651" spans="1:12" ht="15" customHeight="1">
      <c r="A651" s="46"/>
      <c r="B651" s="47"/>
      <c r="C651" s="48"/>
      <c r="D651" s="48"/>
      <c r="E651" s="48" t="s">
        <v>342</v>
      </c>
      <c r="F651" s="49">
        <f aca="true" t="shared" si="247" ref="F651:K651">SUM(F649:F650)</f>
        <v>13183.280608420317</v>
      </c>
      <c r="G651" s="49">
        <f t="shared" si="247"/>
        <v>19448.713187413552</v>
      </c>
      <c r="H651" s="49">
        <f t="shared" si="247"/>
        <v>237.48543732848395</v>
      </c>
      <c r="I651" s="49">
        <f t="shared" si="247"/>
        <v>19686.198624742035</v>
      </c>
      <c r="J651" s="49">
        <f t="shared" si="247"/>
        <v>0</v>
      </c>
      <c r="K651" s="49">
        <f t="shared" si="247"/>
        <v>0</v>
      </c>
      <c r="L651" s="49">
        <f t="shared" si="242"/>
        <v>149.32700903118322</v>
      </c>
    </row>
    <row r="652" spans="1:12" ht="15" customHeight="1">
      <c r="A652" s="46">
        <v>22</v>
      </c>
      <c r="B652" s="47">
        <v>213</v>
      </c>
      <c r="C652" s="48"/>
      <c r="D652" s="48" t="s">
        <v>221</v>
      </c>
      <c r="E652" s="48" t="s">
        <v>332</v>
      </c>
      <c r="F652" s="49">
        <v>909.3328995787869</v>
      </c>
      <c r="G652" s="49">
        <v>915.2247043789221</v>
      </c>
      <c r="H652" s="49">
        <v>16.444654922155692</v>
      </c>
      <c r="I652" s="49">
        <f>G652+H652</f>
        <v>931.6693593010777</v>
      </c>
      <c r="J652" s="49">
        <v>0</v>
      </c>
      <c r="K652" s="49">
        <v>0</v>
      </c>
      <c r="L652" s="49">
        <f t="shared" si="242"/>
        <v>102.4563567129967</v>
      </c>
    </row>
    <row r="653" spans="1:12" ht="15" customHeight="1">
      <c r="A653" s="46">
        <v>22</v>
      </c>
      <c r="B653" s="47">
        <v>214</v>
      </c>
      <c r="C653" s="48"/>
      <c r="D653" s="48" t="s">
        <v>222</v>
      </c>
      <c r="E653" s="48" t="s">
        <v>333</v>
      </c>
      <c r="F653" s="49">
        <v>2839.0168119194036</v>
      </c>
      <c r="G653" s="49">
        <v>577.4564011008713</v>
      </c>
      <c r="H653" s="49">
        <v>56.96676616748711</v>
      </c>
      <c r="I653" s="49">
        <f>G653+H653</f>
        <v>634.4231672683584</v>
      </c>
      <c r="J653" s="49">
        <v>72.10535841970379</v>
      </c>
      <c r="K653" s="49">
        <v>459.5586147144237</v>
      </c>
      <c r="L653" s="49">
        <f t="shared" si="242"/>
        <v>22.346580147210798</v>
      </c>
    </row>
    <row r="654" spans="1:12" ht="15" customHeight="1">
      <c r="A654" s="46">
        <v>22</v>
      </c>
      <c r="B654" s="47"/>
      <c r="C654" s="48"/>
      <c r="D654" s="48"/>
      <c r="E654" s="48" t="s">
        <v>332</v>
      </c>
      <c r="F654" s="49">
        <v>2966.265142089374</v>
      </c>
      <c r="G654" s="49">
        <v>1902.6562412760509</v>
      </c>
      <c r="H654" s="49">
        <v>84.98649919263156</v>
      </c>
      <c r="I654" s="49">
        <f>G654+H654</f>
        <v>1987.6427404686824</v>
      </c>
      <c r="J654" s="49">
        <v>192.67728276632306</v>
      </c>
      <c r="K654" s="49">
        <v>1585.848212257331</v>
      </c>
      <c r="L654" s="49">
        <f t="shared" si="242"/>
        <v>67.00826275660002</v>
      </c>
    </row>
    <row r="655" spans="1:12" ht="15" customHeight="1">
      <c r="A655" s="46"/>
      <c r="B655" s="47"/>
      <c r="C655" s="48"/>
      <c r="D655" s="48"/>
      <c r="E655" s="48" t="s">
        <v>342</v>
      </c>
      <c r="F655" s="49">
        <f aca="true" t="shared" si="248" ref="F655:K655">SUM(F653:F654)</f>
        <v>5805.281954008778</v>
      </c>
      <c r="G655" s="49">
        <f t="shared" si="248"/>
        <v>2480.112642376922</v>
      </c>
      <c r="H655" s="49">
        <f t="shared" si="248"/>
        <v>141.95326536011868</v>
      </c>
      <c r="I655" s="49">
        <f t="shared" si="248"/>
        <v>2622.065907737041</v>
      </c>
      <c r="J655" s="49">
        <f t="shared" si="248"/>
        <v>264.78264118602686</v>
      </c>
      <c r="K655" s="49">
        <f t="shared" si="248"/>
        <v>2045.4068269717545</v>
      </c>
      <c r="L655" s="49">
        <f t="shared" si="242"/>
        <v>45.16690022138202</v>
      </c>
    </row>
    <row r="656" spans="1:12" ht="15" customHeight="1">
      <c r="A656" s="46">
        <v>22</v>
      </c>
      <c r="B656" s="47">
        <v>215</v>
      </c>
      <c r="C656" s="48"/>
      <c r="D656" s="48" t="s">
        <v>223</v>
      </c>
      <c r="E656" s="48" t="s">
        <v>333</v>
      </c>
      <c r="F656" s="49">
        <v>708.8894214800442</v>
      </c>
      <c r="G656" s="49">
        <v>133.83217238969766</v>
      </c>
      <c r="H656" s="49">
        <v>23.46547396416573</v>
      </c>
      <c r="I656" s="49">
        <f>G656+H656</f>
        <v>157.2976463538634</v>
      </c>
      <c r="J656" s="49">
        <v>14.826394175152583</v>
      </c>
      <c r="K656" s="49">
        <v>159.7450518592599</v>
      </c>
      <c r="L656" s="49">
        <f t="shared" si="242"/>
        <v>22.18930648244854</v>
      </c>
    </row>
    <row r="657" spans="1:12" ht="15" customHeight="1">
      <c r="A657" s="46">
        <v>22</v>
      </c>
      <c r="B657" s="47"/>
      <c r="C657" s="48"/>
      <c r="D657" s="48"/>
      <c r="E657" s="48" t="s">
        <v>332</v>
      </c>
      <c r="F657" s="49">
        <v>4687.257063916119</v>
      </c>
      <c r="G657" s="49">
        <v>2414.139219989009</v>
      </c>
      <c r="H657" s="49">
        <v>109.63266892507784</v>
      </c>
      <c r="I657" s="49">
        <f>G657+H657</f>
        <v>2523.7718889140865</v>
      </c>
      <c r="J657" s="49">
        <v>243.40216571147107</v>
      </c>
      <c r="K657" s="49">
        <v>2213.8129354474427</v>
      </c>
      <c r="L657" s="49">
        <f t="shared" si="242"/>
        <v>53.843257463791005</v>
      </c>
    </row>
    <row r="658" spans="1:12" ht="15" customHeight="1">
      <c r="A658" s="46"/>
      <c r="B658" s="47"/>
      <c r="C658" s="48"/>
      <c r="D658" s="48"/>
      <c r="E658" s="48" t="s">
        <v>342</v>
      </c>
      <c r="F658" s="49">
        <f aca="true" t="shared" si="249" ref="F658:K658">SUM(F656:F657)</f>
        <v>5396.1464853961625</v>
      </c>
      <c r="G658" s="49">
        <f t="shared" si="249"/>
        <v>2547.9713923787062</v>
      </c>
      <c r="H658" s="49">
        <f t="shared" si="249"/>
        <v>133.09814288924358</v>
      </c>
      <c r="I658" s="49">
        <f t="shared" si="249"/>
        <v>2681.06953526795</v>
      </c>
      <c r="J658" s="49">
        <f t="shared" si="249"/>
        <v>258.22855988662366</v>
      </c>
      <c r="K658" s="49">
        <f t="shared" si="249"/>
        <v>2373.5579873067027</v>
      </c>
      <c r="L658" s="49">
        <f t="shared" si="242"/>
        <v>49.68489166340927</v>
      </c>
    </row>
    <row r="659" spans="1:12" ht="15" customHeight="1">
      <c r="A659" s="46">
        <v>22</v>
      </c>
      <c r="B659" s="47">
        <v>216</v>
      </c>
      <c r="C659" s="48"/>
      <c r="D659" s="48" t="s">
        <v>224</v>
      </c>
      <c r="E659" s="48" t="s">
        <v>333</v>
      </c>
      <c r="F659" s="49">
        <v>1055.7160258104784</v>
      </c>
      <c r="G659" s="49">
        <v>86.115864</v>
      </c>
      <c r="H659" s="49">
        <v>62.138695000000006</v>
      </c>
      <c r="I659" s="49">
        <f>G659+H659</f>
        <v>148.254559</v>
      </c>
      <c r="J659" s="49">
        <v>36.477083656294795</v>
      </c>
      <c r="K659" s="49">
        <v>239.12497148213873</v>
      </c>
      <c r="L659" s="49">
        <f t="shared" si="242"/>
        <v>14.043033862840554</v>
      </c>
    </row>
    <row r="660" spans="1:12" ht="15" customHeight="1">
      <c r="A660" s="46">
        <v>22</v>
      </c>
      <c r="B660" s="47"/>
      <c r="C660" s="48"/>
      <c r="D660" s="48"/>
      <c r="E660" s="48" t="s">
        <v>332</v>
      </c>
      <c r="F660" s="49">
        <v>2690.923216342195</v>
      </c>
      <c r="G660" s="49">
        <v>571.0337082314107</v>
      </c>
      <c r="H660" s="49">
        <v>176.94768852838087</v>
      </c>
      <c r="I660" s="49">
        <f>G660+H660</f>
        <v>747.9813967597916</v>
      </c>
      <c r="J660" s="49">
        <v>409.82255140059686</v>
      </c>
      <c r="K660" s="49">
        <v>2134.7516689427343</v>
      </c>
      <c r="L660" s="49">
        <f t="shared" si="242"/>
        <v>27.796460048255554</v>
      </c>
    </row>
    <row r="661" spans="1:12" ht="15" customHeight="1">
      <c r="A661" s="46"/>
      <c r="B661" s="47"/>
      <c r="C661" s="48"/>
      <c r="D661" s="48"/>
      <c r="E661" s="48" t="s">
        <v>342</v>
      </c>
      <c r="F661" s="49">
        <f aca="true" t="shared" si="250" ref="F661:K661">SUM(F659:F660)</f>
        <v>3746.6392421526734</v>
      </c>
      <c r="G661" s="49">
        <f t="shared" si="250"/>
        <v>657.1495722314107</v>
      </c>
      <c r="H661" s="49">
        <f t="shared" si="250"/>
        <v>239.08638352838088</v>
      </c>
      <c r="I661" s="49">
        <f t="shared" si="250"/>
        <v>896.2359557597915</v>
      </c>
      <c r="J661" s="49">
        <f t="shared" si="250"/>
        <v>446.29963505689165</v>
      </c>
      <c r="K661" s="49">
        <f t="shared" si="250"/>
        <v>2373.876640424873</v>
      </c>
      <c r="L661" s="49">
        <f t="shared" si="242"/>
        <v>23.921063594178584</v>
      </c>
    </row>
    <row r="662" spans="1:12" ht="15" customHeight="1">
      <c r="A662" s="46">
        <v>22</v>
      </c>
      <c r="B662" s="47">
        <v>217</v>
      </c>
      <c r="C662" s="48"/>
      <c r="D662" s="48" t="s">
        <v>225</v>
      </c>
      <c r="E662" s="48" t="s">
        <v>332</v>
      </c>
      <c r="F662" s="49">
        <v>3514.709057279577</v>
      </c>
      <c r="G662" s="49">
        <v>1306.897796290239</v>
      </c>
      <c r="H662" s="49">
        <v>202.2785137735005</v>
      </c>
      <c r="I662" s="49">
        <f>G662+H662</f>
        <v>1509.1763100637395</v>
      </c>
      <c r="J662" s="49">
        <v>421.3802169721272</v>
      </c>
      <c r="K662" s="49">
        <v>2028.1861066661736</v>
      </c>
      <c r="L662" s="49">
        <f t="shared" si="242"/>
        <v>42.93886877885302</v>
      </c>
    </row>
    <row r="663" spans="1:12" ht="15" customHeight="1">
      <c r="A663" s="46">
        <v>22</v>
      </c>
      <c r="B663" s="47">
        <v>218</v>
      </c>
      <c r="C663" s="48"/>
      <c r="D663" s="48" t="s">
        <v>226</v>
      </c>
      <c r="E663" s="48" t="s">
        <v>333</v>
      </c>
      <c r="F663" s="49">
        <v>4495.28505990523</v>
      </c>
      <c r="G663" s="49">
        <v>858.6556495365874</v>
      </c>
      <c r="H663" s="49">
        <v>66.97113512560529</v>
      </c>
      <c r="I663" s="49">
        <f>G663+H663</f>
        <v>925.6267846621927</v>
      </c>
      <c r="J663" s="49">
        <v>47.13126473603895</v>
      </c>
      <c r="K663" s="49">
        <v>1122.127258950621</v>
      </c>
      <c r="L663" s="49">
        <f t="shared" si="242"/>
        <v>20.591058683199655</v>
      </c>
    </row>
    <row r="664" spans="1:12" ht="15" customHeight="1">
      <c r="A664" s="46">
        <v>22</v>
      </c>
      <c r="B664" s="47"/>
      <c r="C664" s="48"/>
      <c r="D664" s="48"/>
      <c r="E664" s="48" t="s">
        <v>332</v>
      </c>
      <c r="F664" s="49">
        <v>5065.091596997225</v>
      </c>
      <c r="G664" s="49">
        <v>2674.1104122029533</v>
      </c>
      <c r="H664" s="49">
        <v>60.552764807418654</v>
      </c>
      <c r="I664" s="49">
        <f>G664+H664</f>
        <v>2734.663177010372</v>
      </c>
      <c r="J664" s="49">
        <v>189.9386390869273</v>
      </c>
      <c r="K664" s="49">
        <v>4252.498273579506</v>
      </c>
      <c r="L664" s="49">
        <f t="shared" si="242"/>
        <v>53.990399277904125</v>
      </c>
    </row>
    <row r="665" spans="1:12" ht="15" customHeight="1">
      <c r="A665" s="46"/>
      <c r="B665" s="47"/>
      <c r="C665" s="48"/>
      <c r="D665" s="48"/>
      <c r="E665" s="48" t="s">
        <v>342</v>
      </c>
      <c r="F665" s="49">
        <f aca="true" t="shared" si="251" ref="F665:K665">SUM(F663:F664)</f>
        <v>9560.376656902456</v>
      </c>
      <c r="G665" s="49">
        <f t="shared" si="251"/>
        <v>3532.7660617395404</v>
      </c>
      <c r="H665" s="49">
        <f t="shared" si="251"/>
        <v>127.52389993302394</v>
      </c>
      <c r="I665" s="49">
        <f t="shared" si="251"/>
        <v>3660.2899616725645</v>
      </c>
      <c r="J665" s="49">
        <f t="shared" si="251"/>
        <v>237.06990382296627</v>
      </c>
      <c r="K665" s="49">
        <f t="shared" si="251"/>
        <v>5374.625532530126</v>
      </c>
      <c r="L665" s="49">
        <f t="shared" si="242"/>
        <v>38.28604345865273</v>
      </c>
    </row>
    <row r="666" spans="1:12" ht="15" customHeight="1">
      <c r="A666" s="46">
        <v>22</v>
      </c>
      <c r="B666" s="47">
        <v>219</v>
      </c>
      <c r="C666" s="48"/>
      <c r="D666" s="48" t="s">
        <v>227</v>
      </c>
      <c r="E666" s="48" t="s">
        <v>333</v>
      </c>
      <c r="F666" s="49">
        <v>46.96707366360433</v>
      </c>
      <c r="G666" s="49">
        <v>8.347204380739083</v>
      </c>
      <c r="H666" s="49">
        <v>2.185646976483763</v>
      </c>
      <c r="I666" s="49">
        <f>G666+H666</f>
        <v>10.532851357222846</v>
      </c>
      <c r="J666" s="49">
        <v>0.8240999902701651</v>
      </c>
      <c r="K666" s="49">
        <v>11.143888307741538</v>
      </c>
      <c r="L666" s="49">
        <f t="shared" si="242"/>
        <v>22.42603282602414</v>
      </c>
    </row>
    <row r="667" spans="1:12" ht="15" customHeight="1">
      <c r="A667" s="46">
        <v>22</v>
      </c>
      <c r="B667" s="47"/>
      <c r="C667" s="48"/>
      <c r="D667" s="48"/>
      <c r="E667" s="48" t="s">
        <v>332</v>
      </c>
      <c r="F667" s="49">
        <v>6204.807925055105</v>
      </c>
      <c r="G667" s="49">
        <v>3863.2793019793917</v>
      </c>
      <c r="H667" s="49">
        <v>184.3517076782872</v>
      </c>
      <c r="I667" s="49">
        <f>G667+H667</f>
        <v>4047.631009657679</v>
      </c>
      <c r="J667" s="49">
        <v>378.4669976557699</v>
      </c>
      <c r="K667" s="49">
        <v>1935.626627220703</v>
      </c>
      <c r="L667" s="49">
        <f t="shared" si="242"/>
        <v>65.23378416458769</v>
      </c>
    </row>
    <row r="668" spans="1:12" ht="15" customHeight="1">
      <c r="A668" s="46"/>
      <c r="B668" s="47"/>
      <c r="C668" s="48"/>
      <c r="D668" s="48"/>
      <c r="E668" s="48" t="s">
        <v>342</v>
      </c>
      <c r="F668" s="49">
        <f aca="true" t="shared" si="252" ref="F668:K668">SUM(F666:F667)</f>
        <v>6251.77499871871</v>
      </c>
      <c r="G668" s="49">
        <f t="shared" si="252"/>
        <v>3871.626506360131</v>
      </c>
      <c r="H668" s="49">
        <f t="shared" si="252"/>
        <v>186.53735465477095</v>
      </c>
      <c r="I668" s="49">
        <f t="shared" si="252"/>
        <v>4058.1638610149016</v>
      </c>
      <c r="J668" s="49">
        <f t="shared" si="252"/>
        <v>379.29109764604004</v>
      </c>
      <c r="K668" s="49">
        <f t="shared" si="252"/>
        <v>1946.7705155284445</v>
      </c>
      <c r="L668" s="49">
        <f t="shared" si="242"/>
        <v>64.91218672851494</v>
      </c>
    </row>
    <row r="669" spans="1:12" s="52" customFormat="1" ht="15" customHeight="1">
      <c r="A669" s="50"/>
      <c r="B669" s="67" t="s">
        <v>333</v>
      </c>
      <c r="C669" s="68"/>
      <c r="D669" s="68"/>
      <c r="E669" s="69"/>
      <c r="F669" s="51">
        <f aca="true" t="shared" si="253" ref="F669:L669">F635+F639+F642+F646+F649+F653+F656+F659+F663+F666</f>
        <v>13880.948999335858</v>
      </c>
      <c r="G669" s="51">
        <f t="shared" si="253"/>
        <v>5239.150152000001</v>
      </c>
      <c r="H669" s="51">
        <f t="shared" si="253"/>
        <v>357.37004</v>
      </c>
      <c r="I669" s="51">
        <f t="shared" si="253"/>
        <v>5596.520192000001</v>
      </c>
      <c r="J669" s="51">
        <f t="shared" si="253"/>
        <v>221.12923062122402</v>
      </c>
      <c r="K669" s="51">
        <f t="shared" si="253"/>
        <v>2506.444849705006</v>
      </c>
      <c r="L669" s="51">
        <f t="shared" si="253"/>
        <v>414.1396917585467</v>
      </c>
    </row>
    <row r="670" spans="1:12" s="52" customFormat="1" ht="15" customHeight="1">
      <c r="A670" s="50"/>
      <c r="B670" s="67" t="s">
        <v>332</v>
      </c>
      <c r="C670" s="68"/>
      <c r="D670" s="68"/>
      <c r="E670" s="69"/>
      <c r="F670" s="51">
        <f aca="true" t="shared" si="254" ref="F670:L670">F636+F638+F640+F643+F645+F647+F650+F652+F654+F657+F660+F662+F664+F667</f>
        <v>80568.5701810633</v>
      </c>
      <c r="G670" s="51">
        <f t="shared" si="254"/>
        <v>65520.023138000004</v>
      </c>
      <c r="H670" s="51">
        <f t="shared" si="254"/>
        <v>2153.1134650000004</v>
      </c>
      <c r="I670" s="51">
        <f t="shared" si="254"/>
        <v>67673.136603</v>
      </c>
      <c r="J670" s="51">
        <f t="shared" si="254"/>
        <v>3641.7318424857426</v>
      </c>
      <c r="K670" s="51">
        <f t="shared" si="254"/>
        <v>23406.212350139984</v>
      </c>
      <c r="L670" s="51">
        <f t="shared" si="254"/>
        <v>1035.5376881066456</v>
      </c>
    </row>
    <row r="671" spans="1:12" s="52" customFormat="1" ht="15" customHeight="1">
      <c r="A671" s="50"/>
      <c r="B671" s="67" t="s">
        <v>342</v>
      </c>
      <c r="C671" s="68"/>
      <c r="D671" s="68"/>
      <c r="E671" s="69"/>
      <c r="F671" s="51">
        <f aca="true" t="shared" si="255" ref="F671:K671">F669+F670</f>
        <v>94449.51918039916</v>
      </c>
      <c r="G671" s="51">
        <f t="shared" si="255"/>
        <v>70759.17329</v>
      </c>
      <c r="H671" s="51">
        <f t="shared" si="255"/>
        <v>2510.483505</v>
      </c>
      <c r="I671" s="51">
        <f t="shared" si="255"/>
        <v>73269.656795</v>
      </c>
      <c r="J671" s="51">
        <f t="shared" si="255"/>
        <v>3862.8610731069666</v>
      </c>
      <c r="K671" s="51">
        <f t="shared" si="255"/>
        <v>25912.65719984499</v>
      </c>
      <c r="L671" s="51">
        <f>I671/F671*100</f>
        <v>77.57546828274955</v>
      </c>
    </row>
    <row r="672" spans="1:12" ht="15" customHeight="1">
      <c r="A672" s="46"/>
      <c r="B672" s="70"/>
      <c r="C672" s="71"/>
      <c r="D672" s="71"/>
      <c r="E672" s="71"/>
      <c r="F672" s="71"/>
      <c r="G672" s="71"/>
      <c r="H672" s="71"/>
      <c r="I672" s="71"/>
      <c r="J672" s="71"/>
      <c r="K672" s="71"/>
      <c r="L672" s="72"/>
    </row>
    <row r="673" spans="1:12" ht="15" customHeight="1">
      <c r="A673" s="46">
        <v>23</v>
      </c>
      <c r="B673" s="47">
        <v>220</v>
      </c>
      <c r="C673" s="48" t="s">
        <v>228</v>
      </c>
      <c r="D673" s="48" t="s">
        <v>229</v>
      </c>
      <c r="E673" s="48" t="s">
        <v>333</v>
      </c>
      <c r="F673" s="49">
        <v>641.5674149639981</v>
      </c>
      <c r="G673" s="49">
        <v>23.20151102433215</v>
      </c>
      <c r="H673" s="49">
        <v>19.678994435558252</v>
      </c>
      <c r="I673" s="49">
        <f>G673+H673</f>
        <v>42.8805054598904</v>
      </c>
      <c r="J673" s="49">
        <v>44.46311639539744</v>
      </c>
      <c r="K673" s="49">
        <v>353.55777043871404</v>
      </c>
      <c r="L673" s="49">
        <f aca="true" t="shared" si="256" ref="L673:L720">I673/F673*100</f>
        <v>6.683709998316649</v>
      </c>
    </row>
    <row r="674" spans="1:12" ht="15" customHeight="1">
      <c r="A674" s="46">
        <v>23</v>
      </c>
      <c r="B674" s="47"/>
      <c r="C674" s="48"/>
      <c r="D674" s="48"/>
      <c r="E674" s="48" t="s">
        <v>332</v>
      </c>
      <c r="F674" s="49">
        <v>7102.454935325797</v>
      </c>
      <c r="G674" s="49">
        <v>518.046289653455</v>
      </c>
      <c r="H674" s="49">
        <v>258.6796554228364</v>
      </c>
      <c r="I674" s="49">
        <f>G674+H674</f>
        <v>776.7259450762914</v>
      </c>
      <c r="J674" s="49">
        <v>513.0333019507215</v>
      </c>
      <c r="K674" s="49">
        <v>6078.308000153795</v>
      </c>
      <c r="L674" s="49">
        <f t="shared" si="256"/>
        <v>10.936020744222605</v>
      </c>
    </row>
    <row r="675" spans="1:12" ht="15" customHeight="1">
      <c r="A675" s="46"/>
      <c r="B675" s="47"/>
      <c r="C675" s="48"/>
      <c r="D675" s="48"/>
      <c r="E675" s="48" t="s">
        <v>342</v>
      </c>
      <c r="F675" s="49">
        <f aca="true" t="shared" si="257" ref="F675:K675">SUM(F673:F674)</f>
        <v>7744.022350289795</v>
      </c>
      <c r="G675" s="49">
        <f t="shared" si="257"/>
        <v>541.2478006777872</v>
      </c>
      <c r="H675" s="49">
        <f t="shared" si="257"/>
        <v>278.35864985839464</v>
      </c>
      <c r="I675" s="49">
        <f t="shared" si="257"/>
        <v>819.6064505361818</v>
      </c>
      <c r="J675" s="49">
        <f t="shared" si="257"/>
        <v>557.496418346119</v>
      </c>
      <c r="K675" s="49">
        <f t="shared" si="257"/>
        <v>6431.865770592509</v>
      </c>
      <c r="L675" s="49">
        <f t="shared" si="256"/>
        <v>10.583730437006173</v>
      </c>
    </row>
    <row r="676" spans="1:12" ht="15" customHeight="1">
      <c r="A676" s="46">
        <v>23</v>
      </c>
      <c r="B676" s="47">
        <v>221</v>
      </c>
      <c r="C676" s="48"/>
      <c r="D676" s="48" t="s">
        <v>230</v>
      </c>
      <c r="E676" s="48" t="s">
        <v>333</v>
      </c>
      <c r="F676" s="49">
        <v>459.60935505630954</v>
      </c>
      <c r="G676" s="49">
        <v>11.04580953503744</v>
      </c>
      <c r="H676" s="49">
        <v>8.109416175263188</v>
      </c>
      <c r="I676" s="49">
        <f>G676+H676</f>
        <v>19.155225710300627</v>
      </c>
      <c r="J676" s="49">
        <v>16.90305473842488</v>
      </c>
      <c r="K676" s="49">
        <v>191.27522890330306</v>
      </c>
      <c r="L676" s="49">
        <f t="shared" si="256"/>
        <v>4.167718846356772</v>
      </c>
    </row>
    <row r="677" spans="1:12" ht="15" customHeight="1">
      <c r="A677" s="46">
        <v>23</v>
      </c>
      <c r="B677" s="47"/>
      <c r="C677" s="48"/>
      <c r="D677" s="48"/>
      <c r="E677" s="48" t="s">
        <v>332</v>
      </c>
      <c r="F677" s="49">
        <v>4207.208610990945</v>
      </c>
      <c r="G677" s="49">
        <v>337.05237222310626</v>
      </c>
      <c r="H677" s="49">
        <v>228.8059196927169</v>
      </c>
      <c r="I677" s="49">
        <f>G677+H677</f>
        <v>565.8582919158232</v>
      </c>
      <c r="J677" s="49">
        <v>455.6731824716119</v>
      </c>
      <c r="K677" s="49">
        <v>3345.0954249862316</v>
      </c>
      <c r="L677" s="49">
        <f t="shared" si="256"/>
        <v>13.449732215264309</v>
      </c>
    </row>
    <row r="678" spans="1:12" ht="15" customHeight="1">
      <c r="A678" s="46"/>
      <c r="B678" s="47"/>
      <c r="C678" s="48"/>
      <c r="D678" s="48"/>
      <c r="E678" s="48" t="s">
        <v>342</v>
      </c>
      <c r="F678" s="49">
        <f aca="true" t="shared" si="258" ref="F678:K678">SUM(F676:F677)</f>
        <v>4666.817966047254</v>
      </c>
      <c r="G678" s="49">
        <f t="shared" si="258"/>
        <v>348.0981817581437</v>
      </c>
      <c r="H678" s="49">
        <f t="shared" si="258"/>
        <v>236.9153358679801</v>
      </c>
      <c r="I678" s="49">
        <f t="shared" si="258"/>
        <v>585.0135176261239</v>
      </c>
      <c r="J678" s="49">
        <f t="shared" si="258"/>
        <v>472.57623721003677</v>
      </c>
      <c r="K678" s="49">
        <f t="shared" si="258"/>
        <v>3536.370653889535</v>
      </c>
      <c r="L678" s="49">
        <f t="shared" si="256"/>
        <v>12.53559752881521</v>
      </c>
    </row>
    <row r="679" spans="1:12" ht="15" customHeight="1">
      <c r="A679" s="46">
        <v>23</v>
      </c>
      <c r="B679" s="47">
        <v>222</v>
      </c>
      <c r="C679" s="48"/>
      <c r="D679" s="56" t="s">
        <v>231</v>
      </c>
      <c r="E679" s="48" t="s">
        <v>333</v>
      </c>
      <c r="F679" s="49">
        <v>1807.9751644418234</v>
      </c>
      <c r="G679" s="49">
        <v>189.87680026646592</v>
      </c>
      <c r="H679" s="49">
        <v>36.39120549861299</v>
      </c>
      <c r="I679" s="49">
        <f>G679+H679</f>
        <v>226.2680057650789</v>
      </c>
      <c r="J679" s="49">
        <v>83.54082929425674</v>
      </c>
      <c r="K679" s="49">
        <v>1358.1719318301539</v>
      </c>
      <c r="L679" s="49">
        <f t="shared" si="256"/>
        <v>12.514995239712526</v>
      </c>
    </row>
    <row r="680" spans="1:12" ht="15" customHeight="1">
      <c r="A680" s="46">
        <v>23</v>
      </c>
      <c r="B680" s="47"/>
      <c r="C680" s="48"/>
      <c r="D680" s="48"/>
      <c r="E680" s="48" t="s">
        <v>332</v>
      </c>
      <c r="F680" s="49">
        <v>6573.633297133588</v>
      </c>
      <c r="G680" s="49">
        <v>458.6403306021035</v>
      </c>
      <c r="H680" s="49">
        <v>162.36042541818782</v>
      </c>
      <c r="I680" s="49">
        <f>G680+H680</f>
        <v>621.0007560202913</v>
      </c>
      <c r="J680" s="49">
        <v>318.36627407141196</v>
      </c>
      <c r="K680" s="49">
        <v>5728.801042843135</v>
      </c>
      <c r="L680" s="49">
        <f t="shared" si="256"/>
        <v>9.446842072725243</v>
      </c>
    </row>
    <row r="681" spans="1:12" ht="15" customHeight="1">
      <c r="A681" s="46"/>
      <c r="B681" s="47"/>
      <c r="C681" s="48"/>
      <c r="D681" s="48"/>
      <c r="E681" s="48" t="s">
        <v>342</v>
      </c>
      <c r="F681" s="49">
        <f aca="true" t="shared" si="259" ref="F681:K681">SUM(F679:F680)</f>
        <v>8381.608461575412</v>
      </c>
      <c r="G681" s="49">
        <f t="shared" si="259"/>
        <v>648.5171308685694</v>
      </c>
      <c r="H681" s="49">
        <f t="shared" si="259"/>
        <v>198.75163091680082</v>
      </c>
      <c r="I681" s="49">
        <f t="shared" si="259"/>
        <v>847.2687617853702</v>
      </c>
      <c r="J681" s="49">
        <f t="shared" si="259"/>
        <v>401.9071033656687</v>
      </c>
      <c r="K681" s="49">
        <f t="shared" si="259"/>
        <v>7086.972974673289</v>
      </c>
      <c r="L681" s="49">
        <f t="shared" si="256"/>
        <v>10.108665486697253</v>
      </c>
    </row>
    <row r="682" spans="1:12" ht="15" customHeight="1">
      <c r="A682" s="46">
        <v>23</v>
      </c>
      <c r="B682" s="47">
        <v>223</v>
      </c>
      <c r="C682" s="48"/>
      <c r="D682" s="48" t="s">
        <v>232</v>
      </c>
      <c r="E682" s="48" t="s">
        <v>333</v>
      </c>
      <c r="F682" s="49">
        <v>1521.6394497776248</v>
      </c>
      <c r="G682" s="49">
        <v>289.56810573353414</v>
      </c>
      <c r="H682" s="49">
        <v>55.239402501387005</v>
      </c>
      <c r="I682" s="49">
        <f>G682+H682</f>
        <v>344.80750823492116</v>
      </c>
      <c r="J682" s="49">
        <v>92.92838162650523</v>
      </c>
      <c r="K682" s="49">
        <v>1070.2642838932497</v>
      </c>
      <c r="L682" s="49">
        <f t="shared" si="256"/>
        <v>22.66026346026399</v>
      </c>
    </row>
    <row r="683" spans="1:12" ht="15" customHeight="1">
      <c r="A683" s="46">
        <v>23</v>
      </c>
      <c r="B683" s="47"/>
      <c r="C683" s="48"/>
      <c r="D683" s="48"/>
      <c r="E683" s="48" t="s">
        <v>332</v>
      </c>
      <c r="F683" s="49">
        <v>6720.05744535424</v>
      </c>
      <c r="G683" s="49">
        <v>501.2867613746952</v>
      </c>
      <c r="H683" s="49">
        <v>243.21676909557917</v>
      </c>
      <c r="I683" s="49">
        <f>G683+H683</f>
        <v>744.5035304702743</v>
      </c>
      <c r="J683" s="49">
        <v>502.73655114593356</v>
      </c>
      <c r="K683" s="49">
        <v>5512.212753578479</v>
      </c>
      <c r="L683" s="49">
        <f t="shared" si="256"/>
        <v>11.078826877960248</v>
      </c>
    </row>
    <row r="684" spans="1:12" ht="15" customHeight="1">
      <c r="A684" s="46"/>
      <c r="B684" s="47"/>
      <c r="C684" s="48"/>
      <c r="D684" s="48"/>
      <c r="E684" s="48" t="s">
        <v>342</v>
      </c>
      <c r="F684" s="49">
        <f aca="true" t="shared" si="260" ref="F684:K684">SUM(F682:F683)</f>
        <v>8241.696895131865</v>
      </c>
      <c r="G684" s="49">
        <f t="shared" si="260"/>
        <v>790.8548671082293</v>
      </c>
      <c r="H684" s="49">
        <f t="shared" si="260"/>
        <v>298.45617159696616</v>
      </c>
      <c r="I684" s="49">
        <f t="shared" si="260"/>
        <v>1089.3110387051954</v>
      </c>
      <c r="J684" s="49">
        <f t="shared" si="260"/>
        <v>595.6649327724388</v>
      </c>
      <c r="K684" s="49">
        <f t="shared" si="260"/>
        <v>6582.477037471729</v>
      </c>
      <c r="L684" s="49">
        <f t="shared" si="256"/>
        <v>13.217072316122428</v>
      </c>
    </row>
    <row r="685" spans="1:12" ht="15" customHeight="1">
      <c r="A685" s="46">
        <v>23</v>
      </c>
      <c r="B685" s="47">
        <v>224</v>
      </c>
      <c r="C685" s="48"/>
      <c r="D685" s="48" t="s">
        <v>233</v>
      </c>
      <c r="E685" s="48" t="s">
        <v>333</v>
      </c>
      <c r="F685" s="49">
        <v>1095.510935757292</v>
      </c>
      <c r="G685" s="49">
        <v>129.5800419230756</v>
      </c>
      <c r="H685" s="49">
        <v>33.03312880536057</v>
      </c>
      <c r="I685" s="49">
        <f>G685+H685</f>
        <v>162.6131707284362</v>
      </c>
      <c r="J685" s="49">
        <v>77.75114723929337</v>
      </c>
      <c r="K685" s="49">
        <v>532.581872542416</v>
      </c>
      <c r="L685" s="49">
        <f t="shared" si="256"/>
        <v>14.84359173612693</v>
      </c>
    </row>
    <row r="686" spans="1:12" ht="15" customHeight="1">
      <c r="A686" s="46">
        <v>23</v>
      </c>
      <c r="B686" s="47"/>
      <c r="C686" s="48"/>
      <c r="D686" s="48"/>
      <c r="E686" s="48" t="s">
        <v>332</v>
      </c>
      <c r="F686" s="49">
        <v>6519.722124081249</v>
      </c>
      <c r="G686" s="49">
        <v>1064.6813343195404</v>
      </c>
      <c r="H686" s="49">
        <v>353.2271031052405</v>
      </c>
      <c r="I686" s="49">
        <f>G686+H686</f>
        <v>1417.908437424781</v>
      </c>
      <c r="J686" s="49">
        <v>693.4879293014312</v>
      </c>
      <c r="K686" s="49">
        <v>4682.1808966980525</v>
      </c>
      <c r="L686" s="49">
        <f t="shared" si="256"/>
        <v>21.74798880135694</v>
      </c>
    </row>
    <row r="687" spans="1:12" ht="15" customHeight="1">
      <c r="A687" s="46"/>
      <c r="B687" s="47"/>
      <c r="C687" s="48"/>
      <c r="D687" s="48"/>
      <c r="E687" s="48" t="s">
        <v>342</v>
      </c>
      <c r="F687" s="49">
        <f aca="true" t="shared" si="261" ref="F687:K687">SUM(F685:F686)</f>
        <v>7615.233059838541</v>
      </c>
      <c r="G687" s="49">
        <f t="shared" si="261"/>
        <v>1194.261376242616</v>
      </c>
      <c r="H687" s="49">
        <f t="shared" si="261"/>
        <v>386.260231910601</v>
      </c>
      <c r="I687" s="49">
        <f t="shared" si="261"/>
        <v>1580.5216081532171</v>
      </c>
      <c r="J687" s="49">
        <f t="shared" si="261"/>
        <v>771.2390765407246</v>
      </c>
      <c r="K687" s="49">
        <f t="shared" si="261"/>
        <v>5214.7627692404685</v>
      </c>
      <c r="L687" s="49">
        <f t="shared" si="256"/>
        <v>20.75473719233391</v>
      </c>
    </row>
    <row r="688" spans="1:12" ht="15" customHeight="1">
      <c r="A688" s="46">
        <v>23</v>
      </c>
      <c r="B688" s="47">
        <v>225</v>
      </c>
      <c r="C688" s="48"/>
      <c r="D688" s="48" t="s">
        <v>228</v>
      </c>
      <c r="E688" s="48" t="s">
        <v>333</v>
      </c>
      <c r="F688" s="49">
        <v>3306.6671676240976</v>
      </c>
      <c r="G688" s="49">
        <v>693.9610934882068</v>
      </c>
      <c r="H688" s="49">
        <v>90.57134704147403</v>
      </c>
      <c r="I688" s="49">
        <f>G688+H688</f>
        <v>784.5324405296808</v>
      </c>
      <c r="J688" s="49">
        <v>230.29799124488835</v>
      </c>
      <c r="K688" s="49">
        <v>1777.958343929709</v>
      </c>
      <c r="L688" s="49">
        <f t="shared" si="256"/>
        <v>23.725775857065834</v>
      </c>
    </row>
    <row r="689" spans="1:12" ht="15" customHeight="1">
      <c r="A689" s="46">
        <v>23</v>
      </c>
      <c r="B689" s="47"/>
      <c r="C689" s="48"/>
      <c r="D689" s="48"/>
      <c r="E689" s="48" t="s">
        <v>332</v>
      </c>
      <c r="F689" s="49">
        <v>6937.299696721176</v>
      </c>
      <c r="G689" s="49">
        <v>1320.7661131412838</v>
      </c>
      <c r="H689" s="49">
        <v>403.0661954428383</v>
      </c>
      <c r="I689" s="49">
        <f>G689+H689</f>
        <v>1723.832308584122</v>
      </c>
      <c r="J689" s="49">
        <v>778.0837135659826</v>
      </c>
      <c r="K689" s="49">
        <v>5042.7327721775055</v>
      </c>
      <c r="L689" s="49">
        <f t="shared" si="256"/>
        <v>24.848750723554136</v>
      </c>
    </row>
    <row r="690" spans="1:12" ht="15" customHeight="1">
      <c r="A690" s="46"/>
      <c r="B690" s="47"/>
      <c r="C690" s="48"/>
      <c r="D690" s="48"/>
      <c r="E690" s="48" t="s">
        <v>342</v>
      </c>
      <c r="F690" s="49">
        <f aca="true" t="shared" si="262" ref="F690:K690">SUM(F688:F689)</f>
        <v>10243.966864345273</v>
      </c>
      <c r="G690" s="49">
        <f t="shared" si="262"/>
        <v>2014.7272066294904</v>
      </c>
      <c r="H690" s="49">
        <f t="shared" si="262"/>
        <v>493.63754248431235</v>
      </c>
      <c r="I690" s="49">
        <f t="shared" si="262"/>
        <v>2508.3647491138026</v>
      </c>
      <c r="J690" s="49">
        <f t="shared" si="262"/>
        <v>1008.381704810871</v>
      </c>
      <c r="K690" s="49">
        <f t="shared" si="262"/>
        <v>6820.691116107215</v>
      </c>
      <c r="L690" s="49">
        <f t="shared" si="256"/>
        <v>24.486263791464545</v>
      </c>
    </row>
    <row r="691" spans="1:12" ht="15" customHeight="1">
      <c r="A691" s="46">
        <v>23</v>
      </c>
      <c r="B691" s="47">
        <v>226</v>
      </c>
      <c r="C691" s="48"/>
      <c r="D691" s="48" t="s">
        <v>234</v>
      </c>
      <c r="E691" s="48" t="s">
        <v>333</v>
      </c>
      <c r="F691" s="49">
        <v>587.9103918238496</v>
      </c>
      <c r="G691" s="49">
        <v>22.35903642494347</v>
      </c>
      <c r="H691" s="49">
        <v>27.87961550068207</v>
      </c>
      <c r="I691" s="49">
        <f>G691+H691</f>
        <v>50.23865192562554</v>
      </c>
      <c r="J691" s="49">
        <v>53.142569353933496</v>
      </c>
      <c r="K691" s="49">
        <v>332.0248334370005</v>
      </c>
      <c r="L691" s="49">
        <f t="shared" si="256"/>
        <v>8.545290681080205</v>
      </c>
    </row>
    <row r="692" spans="1:12" ht="15" customHeight="1">
      <c r="A692" s="46">
        <v>23</v>
      </c>
      <c r="B692" s="47"/>
      <c r="C692" s="48"/>
      <c r="D692" s="48"/>
      <c r="E692" s="48" t="s">
        <v>332</v>
      </c>
      <c r="F692" s="49">
        <v>5473.977616093918</v>
      </c>
      <c r="G692" s="49">
        <v>830.352943430814</v>
      </c>
      <c r="H692" s="49">
        <v>512.7906602602835</v>
      </c>
      <c r="I692" s="49">
        <f>G692+H692</f>
        <v>1343.1436036910975</v>
      </c>
      <c r="J692" s="49">
        <v>1014.7454068177466</v>
      </c>
      <c r="K692" s="49">
        <v>3297.1881501921625</v>
      </c>
      <c r="L692" s="49">
        <f t="shared" si="256"/>
        <v>24.536885202857814</v>
      </c>
    </row>
    <row r="693" spans="1:12" ht="15" customHeight="1">
      <c r="A693" s="46"/>
      <c r="B693" s="47"/>
      <c r="C693" s="48"/>
      <c r="D693" s="48"/>
      <c r="E693" s="48" t="s">
        <v>342</v>
      </c>
      <c r="F693" s="49">
        <f aca="true" t="shared" si="263" ref="F693:K693">SUM(F691:F692)</f>
        <v>6061.888007917768</v>
      </c>
      <c r="G693" s="49">
        <f t="shared" si="263"/>
        <v>852.7119798557575</v>
      </c>
      <c r="H693" s="49">
        <f t="shared" si="263"/>
        <v>540.6702757609656</v>
      </c>
      <c r="I693" s="49">
        <f t="shared" si="263"/>
        <v>1393.3822556167231</v>
      </c>
      <c r="J693" s="49">
        <f t="shared" si="263"/>
        <v>1067.88797617168</v>
      </c>
      <c r="K693" s="49">
        <f t="shared" si="263"/>
        <v>3629.212983629163</v>
      </c>
      <c r="L693" s="49">
        <f t="shared" si="256"/>
        <v>22.98594520051755</v>
      </c>
    </row>
    <row r="694" spans="1:12" ht="15" customHeight="1">
      <c r="A694" s="46">
        <v>23</v>
      </c>
      <c r="B694" s="47">
        <v>227</v>
      </c>
      <c r="C694" s="48"/>
      <c r="D694" s="48" t="s">
        <v>206</v>
      </c>
      <c r="E694" s="48" t="s">
        <v>333</v>
      </c>
      <c r="F694" s="49">
        <v>941.2640418217344</v>
      </c>
      <c r="G694" s="49">
        <v>48.25147416377431</v>
      </c>
      <c r="H694" s="49">
        <v>37.37346065248332</v>
      </c>
      <c r="I694" s="49">
        <f>G694+H694</f>
        <v>85.62493481625762</v>
      </c>
      <c r="J694" s="49">
        <v>69.49395271886469</v>
      </c>
      <c r="K694" s="49">
        <v>502.80762231706353</v>
      </c>
      <c r="L694" s="49">
        <f t="shared" si="256"/>
        <v>9.09680291733423</v>
      </c>
    </row>
    <row r="695" spans="1:12" ht="15" customHeight="1">
      <c r="A695" s="46">
        <v>23</v>
      </c>
      <c r="B695" s="47"/>
      <c r="C695" s="48"/>
      <c r="D695" s="48"/>
      <c r="E695" s="48" t="s">
        <v>332</v>
      </c>
      <c r="F695" s="49">
        <v>6034.488751278532</v>
      </c>
      <c r="G695" s="49">
        <v>768.1492256488748</v>
      </c>
      <c r="H695" s="49">
        <v>293.9371671547341</v>
      </c>
      <c r="I695" s="49">
        <f>G695+H695</f>
        <v>1062.0863928036088</v>
      </c>
      <c r="J695" s="49">
        <v>590.7379673379063</v>
      </c>
      <c r="K695" s="49">
        <v>4603.175792611164</v>
      </c>
      <c r="L695" s="49">
        <f t="shared" si="256"/>
        <v>17.60027131674715</v>
      </c>
    </row>
    <row r="696" spans="1:12" ht="15" customHeight="1">
      <c r="A696" s="46"/>
      <c r="B696" s="47"/>
      <c r="C696" s="48"/>
      <c r="D696" s="48"/>
      <c r="E696" s="48" t="s">
        <v>342</v>
      </c>
      <c r="F696" s="49">
        <f aca="true" t="shared" si="264" ref="F696:K696">SUM(F694:F695)</f>
        <v>6975.752793100266</v>
      </c>
      <c r="G696" s="49">
        <f t="shared" si="264"/>
        <v>816.4006998126491</v>
      </c>
      <c r="H696" s="49">
        <f t="shared" si="264"/>
        <v>331.31062780721743</v>
      </c>
      <c r="I696" s="49">
        <f t="shared" si="264"/>
        <v>1147.7113276198663</v>
      </c>
      <c r="J696" s="49">
        <f t="shared" si="264"/>
        <v>660.231920056771</v>
      </c>
      <c r="K696" s="49">
        <f t="shared" si="264"/>
        <v>5105.983414928228</v>
      </c>
      <c r="L696" s="49">
        <f t="shared" si="256"/>
        <v>16.45286697594947</v>
      </c>
    </row>
    <row r="697" spans="1:12" ht="15" customHeight="1">
      <c r="A697" s="46">
        <v>23</v>
      </c>
      <c r="B697" s="47">
        <v>228</v>
      </c>
      <c r="C697" s="48"/>
      <c r="D697" s="48" t="s">
        <v>235</v>
      </c>
      <c r="E697" s="48" t="s">
        <v>333</v>
      </c>
      <c r="F697" s="49">
        <v>1230.7326805001626</v>
      </c>
      <c r="G697" s="49">
        <v>323.0480754685984</v>
      </c>
      <c r="H697" s="49">
        <v>50.09566877709941</v>
      </c>
      <c r="I697" s="49">
        <f>G697+H697</f>
        <v>373.14374424569786</v>
      </c>
      <c r="J697" s="49">
        <v>104.32520035167904</v>
      </c>
      <c r="K697" s="49">
        <v>497.8720563764176</v>
      </c>
      <c r="L697" s="49">
        <f t="shared" si="256"/>
        <v>30.318829601084</v>
      </c>
    </row>
    <row r="698" spans="1:12" ht="15" customHeight="1">
      <c r="A698" s="46">
        <v>23</v>
      </c>
      <c r="B698" s="47"/>
      <c r="C698" s="48"/>
      <c r="D698" s="48"/>
      <c r="E698" s="48" t="s">
        <v>332</v>
      </c>
      <c r="F698" s="49">
        <v>7041.615836780148</v>
      </c>
      <c r="G698" s="49">
        <v>1734.6316618495086</v>
      </c>
      <c r="H698" s="49">
        <v>411.6490915748342</v>
      </c>
      <c r="I698" s="49">
        <f>G698+H698</f>
        <v>2146.280753424343</v>
      </c>
      <c r="J698" s="49">
        <v>826.3759239567983</v>
      </c>
      <c r="K698" s="49">
        <v>4294.812225945212</v>
      </c>
      <c r="L698" s="49">
        <f t="shared" si="256"/>
        <v>30.479946693680354</v>
      </c>
    </row>
    <row r="699" spans="1:12" ht="15" customHeight="1">
      <c r="A699" s="46"/>
      <c r="B699" s="47"/>
      <c r="C699" s="48"/>
      <c r="D699" s="48"/>
      <c r="E699" s="48" t="s">
        <v>342</v>
      </c>
      <c r="F699" s="49">
        <f aca="true" t="shared" si="265" ref="F699:K699">SUM(F697:F698)</f>
        <v>8272.34851728031</v>
      </c>
      <c r="G699" s="49">
        <f t="shared" si="265"/>
        <v>2057.679737318107</v>
      </c>
      <c r="H699" s="49">
        <f t="shared" si="265"/>
        <v>461.7447603519336</v>
      </c>
      <c r="I699" s="49">
        <f t="shared" si="265"/>
        <v>2519.4244976700406</v>
      </c>
      <c r="J699" s="49">
        <f t="shared" si="265"/>
        <v>930.7011243084773</v>
      </c>
      <c r="K699" s="49">
        <f t="shared" si="265"/>
        <v>4792.684282321629</v>
      </c>
      <c r="L699" s="49">
        <f t="shared" si="256"/>
        <v>30.455976224975934</v>
      </c>
    </row>
    <row r="700" spans="1:12" ht="15" customHeight="1">
      <c r="A700" s="46">
        <v>23</v>
      </c>
      <c r="B700" s="47">
        <v>229</v>
      </c>
      <c r="C700" s="48"/>
      <c r="D700" s="48" t="s">
        <v>236</v>
      </c>
      <c r="E700" s="48" t="s">
        <v>333</v>
      </c>
      <c r="F700" s="49">
        <v>315.16531956965895</v>
      </c>
      <c r="G700" s="49">
        <v>57.20255653140151</v>
      </c>
      <c r="H700" s="49">
        <v>41.58431522290058</v>
      </c>
      <c r="I700" s="49">
        <f>G700+H700</f>
        <v>98.7868717543021</v>
      </c>
      <c r="J700" s="49">
        <v>30.78023549163651</v>
      </c>
      <c r="K700" s="49">
        <v>118.27892950147343</v>
      </c>
      <c r="L700" s="49">
        <f t="shared" si="256"/>
        <v>31.344461341492195</v>
      </c>
    </row>
    <row r="701" spans="1:12" ht="15" customHeight="1">
      <c r="A701" s="46">
        <v>23</v>
      </c>
      <c r="B701" s="47"/>
      <c r="C701" s="48"/>
      <c r="D701" s="48"/>
      <c r="E701" s="48" t="s">
        <v>332</v>
      </c>
      <c r="F701" s="49">
        <v>5873.4764820063665</v>
      </c>
      <c r="G701" s="49">
        <v>1284.8762641859068</v>
      </c>
      <c r="H701" s="49">
        <v>399.525995458228</v>
      </c>
      <c r="I701" s="49">
        <f>G701+H701</f>
        <v>1684.4022596441348</v>
      </c>
      <c r="J701" s="49">
        <v>833.5327365312996</v>
      </c>
      <c r="K701" s="49">
        <v>3478.8446749043346</v>
      </c>
      <c r="L701" s="49">
        <f t="shared" si="256"/>
        <v>28.67811363175403</v>
      </c>
    </row>
    <row r="702" spans="1:12" ht="15" customHeight="1">
      <c r="A702" s="46"/>
      <c r="B702" s="47"/>
      <c r="C702" s="48"/>
      <c r="D702" s="48"/>
      <c r="E702" s="48" t="s">
        <v>342</v>
      </c>
      <c r="F702" s="49">
        <f aca="true" t="shared" si="266" ref="F702:K702">SUM(F700:F701)</f>
        <v>6188.6418015760255</v>
      </c>
      <c r="G702" s="49">
        <f t="shared" si="266"/>
        <v>1342.0788207173084</v>
      </c>
      <c r="H702" s="49">
        <f t="shared" si="266"/>
        <v>441.11031068112857</v>
      </c>
      <c r="I702" s="49">
        <f t="shared" si="266"/>
        <v>1783.189131398437</v>
      </c>
      <c r="J702" s="49">
        <f t="shared" si="266"/>
        <v>864.3129720229362</v>
      </c>
      <c r="K702" s="49">
        <f t="shared" si="266"/>
        <v>3597.1236044058082</v>
      </c>
      <c r="L702" s="49">
        <f t="shared" si="256"/>
        <v>28.813901152662</v>
      </c>
    </row>
    <row r="703" spans="1:12" ht="15" customHeight="1">
      <c r="A703" s="46">
        <v>23</v>
      </c>
      <c r="B703" s="47">
        <v>230</v>
      </c>
      <c r="C703" s="48"/>
      <c r="D703" s="48" t="s">
        <v>237</v>
      </c>
      <c r="E703" s="48" t="s">
        <v>333</v>
      </c>
      <c r="F703" s="49">
        <v>1953.8309210673744</v>
      </c>
      <c r="G703" s="49">
        <v>241.31293142747683</v>
      </c>
      <c r="H703" s="49">
        <v>35.567481079060606</v>
      </c>
      <c r="I703" s="49">
        <f>G703+H703</f>
        <v>276.8804125065374</v>
      </c>
      <c r="J703" s="49">
        <v>87.95872390053637</v>
      </c>
      <c r="K703" s="49">
        <v>826.3748835449907</v>
      </c>
      <c r="L703" s="49">
        <f t="shared" si="256"/>
        <v>14.17115521722208</v>
      </c>
    </row>
    <row r="704" spans="1:12" ht="15" customHeight="1">
      <c r="A704" s="46">
        <v>23</v>
      </c>
      <c r="B704" s="47"/>
      <c r="C704" s="48"/>
      <c r="D704" s="48"/>
      <c r="E704" s="48" t="s">
        <v>332</v>
      </c>
      <c r="F704" s="49">
        <v>4162.360490202034</v>
      </c>
      <c r="G704" s="49">
        <v>1118.204725908243</v>
      </c>
      <c r="H704" s="49">
        <v>213.092972296577</v>
      </c>
      <c r="I704" s="49">
        <f>G704+H704</f>
        <v>1331.29769820482</v>
      </c>
      <c r="J704" s="49">
        <v>412.95397857292335</v>
      </c>
      <c r="K704" s="49">
        <v>3469.047889374622</v>
      </c>
      <c r="L704" s="49">
        <f t="shared" si="256"/>
        <v>31.984199863001322</v>
      </c>
    </row>
    <row r="705" spans="1:12" ht="15" customHeight="1">
      <c r="A705" s="46"/>
      <c r="B705" s="47"/>
      <c r="C705" s="48"/>
      <c r="D705" s="48"/>
      <c r="E705" s="48" t="s">
        <v>342</v>
      </c>
      <c r="F705" s="49">
        <f aca="true" t="shared" si="267" ref="F705:K705">SUM(F703:F704)</f>
        <v>6116.1914112694085</v>
      </c>
      <c r="G705" s="49">
        <f t="shared" si="267"/>
        <v>1359.5176573357198</v>
      </c>
      <c r="H705" s="49">
        <f t="shared" si="267"/>
        <v>248.6604533756376</v>
      </c>
      <c r="I705" s="49">
        <f t="shared" si="267"/>
        <v>1608.1781107113575</v>
      </c>
      <c r="J705" s="49">
        <f t="shared" si="267"/>
        <v>500.9127024734597</v>
      </c>
      <c r="K705" s="49">
        <f t="shared" si="267"/>
        <v>4295.422772919613</v>
      </c>
      <c r="L705" s="49">
        <f t="shared" si="256"/>
        <v>26.29378321528989</v>
      </c>
    </row>
    <row r="706" spans="1:12" ht="15" customHeight="1">
      <c r="A706" s="46">
        <v>23</v>
      </c>
      <c r="B706" s="47">
        <v>231</v>
      </c>
      <c r="C706" s="48"/>
      <c r="D706" s="48" t="s">
        <v>238</v>
      </c>
      <c r="E706" s="48" t="s">
        <v>333</v>
      </c>
      <c r="F706" s="49">
        <v>4389.9923617822915</v>
      </c>
      <c r="G706" s="49">
        <v>2115.689538597604</v>
      </c>
      <c r="H706" s="49">
        <v>125.74307284284477</v>
      </c>
      <c r="I706" s="49">
        <f>G706+H706</f>
        <v>2241.432611440449</v>
      </c>
      <c r="J706" s="49">
        <v>205.44355827901774</v>
      </c>
      <c r="K706" s="49">
        <v>1342.469664479615</v>
      </c>
      <c r="L706" s="49">
        <f t="shared" si="256"/>
        <v>51.05777930170362</v>
      </c>
    </row>
    <row r="707" spans="1:12" ht="15" customHeight="1">
      <c r="A707" s="46">
        <v>23</v>
      </c>
      <c r="B707" s="47"/>
      <c r="C707" s="48"/>
      <c r="D707" s="48"/>
      <c r="E707" s="48" t="s">
        <v>332</v>
      </c>
      <c r="F707" s="49">
        <v>8005.89888803848</v>
      </c>
      <c r="G707" s="49">
        <v>2387.4433848506637</v>
      </c>
      <c r="H707" s="49">
        <v>254.64767039768773</v>
      </c>
      <c r="I707" s="49">
        <f>G707+H707</f>
        <v>2642.0910552483515</v>
      </c>
      <c r="J707" s="49">
        <v>548.1529674896555</v>
      </c>
      <c r="K707" s="49">
        <v>5391.300562304245</v>
      </c>
      <c r="L707" s="49">
        <f t="shared" si="256"/>
        <v>33.00180394728528</v>
      </c>
    </row>
    <row r="708" spans="1:12" ht="15" customHeight="1">
      <c r="A708" s="46"/>
      <c r="B708" s="47"/>
      <c r="C708" s="48"/>
      <c r="D708" s="48"/>
      <c r="E708" s="48" t="s">
        <v>342</v>
      </c>
      <c r="F708" s="49">
        <f aca="true" t="shared" si="268" ref="F708:K708">SUM(F706:F707)</f>
        <v>12395.891249820772</v>
      </c>
      <c r="G708" s="49">
        <f t="shared" si="268"/>
        <v>4503.132923448267</v>
      </c>
      <c r="H708" s="49">
        <f t="shared" si="268"/>
        <v>380.3907432405325</v>
      </c>
      <c r="I708" s="49">
        <f t="shared" si="268"/>
        <v>4883.5236666888</v>
      </c>
      <c r="J708" s="49">
        <f t="shared" si="268"/>
        <v>753.5965257686732</v>
      </c>
      <c r="K708" s="49">
        <f t="shared" si="268"/>
        <v>6733.77022678386</v>
      </c>
      <c r="L708" s="49">
        <f t="shared" si="256"/>
        <v>39.39630937597496</v>
      </c>
    </row>
    <row r="709" spans="1:12" ht="15" customHeight="1">
      <c r="A709" s="46">
        <v>23</v>
      </c>
      <c r="B709" s="47">
        <v>232</v>
      </c>
      <c r="C709" s="48"/>
      <c r="D709" s="48" t="s">
        <v>239</v>
      </c>
      <c r="E709" s="48" t="s">
        <v>333</v>
      </c>
      <c r="F709" s="49">
        <v>1162.1760152627212</v>
      </c>
      <c r="G709" s="49">
        <v>463.7284824607774</v>
      </c>
      <c r="H709" s="49">
        <v>54.80929515075961</v>
      </c>
      <c r="I709" s="49">
        <f>G709+H709</f>
        <v>518.537777611537</v>
      </c>
      <c r="J709" s="49">
        <v>80.47802317499111</v>
      </c>
      <c r="K709" s="49">
        <v>415.6381585384978</v>
      </c>
      <c r="L709" s="49">
        <f t="shared" si="256"/>
        <v>44.61783506126793</v>
      </c>
    </row>
    <row r="710" spans="1:12" ht="15" customHeight="1">
      <c r="A710" s="46">
        <v>23</v>
      </c>
      <c r="B710" s="47"/>
      <c r="C710" s="48"/>
      <c r="D710" s="48"/>
      <c r="E710" s="48" t="s">
        <v>332</v>
      </c>
      <c r="F710" s="49">
        <v>6933.198680495492</v>
      </c>
      <c r="G710" s="49">
        <v>2825.498893795031</v>
      </c>
      <c r="H710" s="49">
        <v>283.01103745879846</v>
      </c>
      <c r="I710" s="49">
        <f>G710+H710</f>
        <v>3108.5099312538296</v>
      </c>
      <c r="J710" s="49">
        <v>588.9936396529898</v>
      </c>
      <c r="K710" s="49">
        <v>3561.7161246091537</v>
      </c>
      <c r="L710" s="49">
        <f t="shared" si="256"/>
        <v>44.835148601737096</v>
      </c>
    </row>
    <row r="711" spans="1:12" ht="15" customHeight="1">
      <c r="A711" s="46"/>
      <c r="B711" s="47"/>
      <c r="C711" s="48"/>
      <c r="D711" s="48"/>
      <c r="E711" s="48" t="s">
        <v>342</v>
      </c>
      <c r="F711" s="49">
        <f aca="true" t="shared" si="269" ref="F711:K711">SUM(F709:F710)</f>
        <v>8095.374695758213</v>
      </c>
      <c r="G711" s="49">
        <f t="shared" si="269"/>
        <v>3289.2273762558084</v>
      </c>
      <c r="H711" s="49">
        <f t="shared" si="269"/>
        <v>337.8203326095581</v>
      </c>
      <c r="I711" s="49">
        <f t="shared" si="269"/>
        <v>3627.0477088653665</v>
      </c>
      <c r="J711" s="49">
        <f t="shared" si="269"/>
        <v>669.4716628279809</v>
      </c>
      <c r="K711" s="49">
        <f t="shared" si="269"/>
        <v>3977.3542831476516</v>
      </c>
      <c r="L711" s="49">
        <f t="shared" si="256"/>
        <v>44.80395096184806</v>
      </c>
    </row>
    <row r="712" spans="1:12" ht="15" customHeight="1">
      <c r="A712" s="46">
        <v>23</v>
      </c>
      <c r="B712" s="47">
        <v>233</v>
      </c>
      <c r="C712" s="48"/>
      <c r="D712" s="48" t="s">
        <v>240</v>
      </c>
      <c r="E712" s="48" t="s">
        <v>333</v>
      </c>
      <c r="F712" s="49">
        <v>4014.3923683457906</v>
      </c>
      <c r="G712" s="49">
        <v>595.3262749416185</v>
      </c>
      <c r="H712" s="49">
        <v>118.3664960063956</v>
      </c>
      <c r="I712" s="49">
        <f>G712+H712</f>
        <v>713.6927709480141</v>
      </c>
      <c r="J712" s="49">
        <v>254.04095037069942</v>
      </c>
      <c r="K712" s="49">
        <v>2068.860527467604</v>
      </c>
      <c r="L712" s="49">
        <f t="shared" si="256"/>
        <v>17.77835112919232</v>
      </c>
    </row>
    <row r="713" spans="1:12" ht="15" customHeight="1">
      <c r="A713" s="46">
        <v>23</v>
      </c>
      <c r="B713" s="47"/>
      <c r="C713" s="48"/>
      <c r="D713" s="48"/>
      <c r="E713" s="48" t="s">
        <v>332</v>
      </c>
      <c r="F713" s="49">
        <v>8457.941522470051</v>
      </c>
      <c r="G713" s="49">
        <v>3417.3402789993124</v>
      </c>
      <c r="H713" s="49">
        <v>332.6287994283687</v>
      </c>
      <c r="I713" s="49">
        <f>G713+H713</f>
        <v>3749.9690784276813</v>
      </c>
      <c r="J713" s="49">
        <v>658.2986984961739</v>
      </c>
      <c r="K713" s="49">
        <v>4884.54619204805</v>
      </c>
      <c r="L713" s="49">
        <f t="shared" si="256"/>
        <v>44.336663577836404</v>
      </c>
    </row>
    <row r="714" spans="1:12" ht="15" customHeight="1">
      <c r="A714" s="46"/>
      <c r="B714" s="47"/>
      <c r="C714" s="48"/>
      <c r="D714" s="48"/>
      <c r="E714" s="48" t="s">
        <v>342</v>
      </c>
      <c r="F714" s="49">
        <f aca="true" t="shared" si="270" ref="F714:K714">SUM(F712:F713)</f>
        <v>12472.333890815842</v>
      </c>
      <c r="G714" s="49">
        <f t="shared" si="270"/>
        <v>4012.666553940931</v>
      </c>
      <c r="H714" s="49">
        <f t="shared" si="270"/>
        <v>450.99529543476433</v>
      </c>
      <c r="I714" s="49">
        <f t="shared" si="270"/>
        <v>4463.661849375695</v>
      </c>
      <c r="J714" s="49">
        <f t="shared" si="270"/>
        <v>912.3396488668733</v>
      </c>
      <c r="K714" s="49">
        <f t="shared" si="270"/>
        <v>6953.406719515654</v>
      </c>
      <c r="L714" s="49">
        <f t="shared" si="256"/>
        <v>35.78850509015452</v>
      </c>
    </row>
    <row r="715" spans="1:12" ht="15" customHeight="1">
      <c r="A715" s="46">
        <v>23</v>
      </c>
      <c r="B715" s="47">
        <v>234</v>
      </c>
      <c r="C715" s="48"/>
      <c r="D715" s="48" t="s">
        <v>241</v>
      </c>
      <c r="E715" s="48" t="s">
        <v>333</v>
      </c>
      <c r="F715" s="49">
        <v>131.01480871030395</v>
      </c>
      <c r="G715" s="49">
        <v>9.173473440630408</v>
      </c>
      <c r="H715" s="49">
        <v>6.501573389178555</v>
      </c>
      <c r="I715" s="49">
        <f>G715+H715</f>
        <v>15.675046829808963</v>
      </c>
      <c r="J715" s="49">
        <v>3.8008175813935976</v>
      </c>
      <c r="K715" s="49">
        <v>58.44351625885098</v>
      </c>
      <c r="L715" s="49">
        <f t="shared" si="256"/>
        <v>11.964332111852455</v>
      </c>
    </row>
    <row r="716" spans="1:12" ht="15" customHeight="1">
      <c r="A716" s="46">
        <v>23</v>
      </c>
      <c r="B716" s="47"/>
      <c r="C716" s="48"/>
      <c r="D716" s="48"/>
      <c r="E716" s="48" t="s">
        <v>332</v>
      </c>
      <c r="F716" s="49">
        <v>6119.278731112245</v>
      </c>
      <c r="G716" s="49">
        <v>519.2752145550179</v>
      </c>
      <c r="H716" s="49">
        <v>182.50150004890324</v>
      </c>
      <c r="I716" s="49">
        <f>G716+H716</f>
        <v>701.7767146039212</v>
      </c>
      <c r="J716" s="49">
        <v>373.8001364918416</v>
      </c>
      <c r="K716" s="49">
        <v>5140.691982643848</v>
      </c>
      <c r="L716" s="49">
        <f t="shared" si="256"/>
        <v>11.468291369632801</v>
      </c>
    </row>
    <row r="717" spans="1:12" ht="15" customHeight="1">
      <c r="A717" s="46"/>
      <c r="B717" s="47"/>
      <c r="C717" s="48"/>
      <c r="D717" s="48"/>
      <c r="E717" s="48" t="s">
        <v>342</v>
      </c>
      <c r="F717" s="49">
        <f aca="true" t="shared" si="271" ref="F717:K717">SUM(F715:F716)</f>
        <v>6250.293539822549</v>
      </c>
      <c r="G717" s="49">
        <f t="shared" si="271"/>
        <v>528.4486879956484</v>
      </c>
      <c r="H717" s="49">
        <f t="shared" si="271"/>
        <v>189.0030734380818</v>
      </c>
      <c r="I717" s="49">
        <f t="shared" si="271"/>
        <v>717.4517614337301</v>
      </c>
      <c r="J717" s="49">
        <f t="shared" si="271"/>
        <v>377.6009540732352</v>
      </c>
      <c r="K717" s="49">
        <f t="shared" si="271"/>
        <v>5199.135498902699</v>
      </c>
      <c r="L717" s="49">
        <f t="shared" si="256"/>
        <v>11.478689070563222</v>
      </c>
    </row>
    <row r="718" spans="1:12" ht="15" customHeight="1">
      <c r="A718" s="46">
        <v>23</v>
      </c>
      <c r="B718" s="47">
        <v>235</v>
      </c>
      <c r="C718" s="48"/>
      <c r="D718" s="48" t="s">
        <v>242</v>
      </c>
      <c r="E718" s="48" t="s">
        <v>333</v>
      </c>
      <c r="F718" s="49">
        <v>3224.7128185280985</v>
      </c>
      <c r="G718" s="49">
        <v>641.4135045725233</v>
      </c>
      <c r="H718" s="49">
        <v>99.1947749209394</v>
      </c>
      <c r="I718" s="49">
        <f>G718+H718</f>
        <v>740.6082794934626</v>
      </c>
      <c r="J718" s="49">
        <v>190.48845524756527</v>
      </c>
      <c r="K718" s="49">
        <v>1542.2928039949054</v>
      </c>
      <c r="L718" s="49">
        <f t="shared" si="256"/>
        <v>22.966642959279362</v>
      </c>
    </row>
    <row r="719" spans="1:12" ht="15" customHeight="1">
      <c r="A719" s="46">
        <v>23</v>
      </c>
      <c r="B719" s="47"/>
      <c r="C719" s="48"/>
      <c r="D719" s="48"/>
      <c r="E719" s="48" t="s">
        <v>332</v>
      </c>
      <c r="F719" s="49">
        <v>4886.829298811101</v>
      </c>
      <c r="G719" s="49">
        <v>921.9574054624441</v>
      </c>
      <c r="H719" s="49">
        <v>198.3104777441857</v>
      </c>
      <c r="I719" s="49">
        <f>G719+H719</f>
        <v>1120.2678832066297</v>
      </c>
      <c r="J719" s="49">
        <v>408.3719611364886</v>
      </c>
      <c r="K719" s="49">
        <v>3756.3627354045475</v>
      </c>
      <c r="L719" s="49">
        <f t="shared" si="256"/>
        <v>22.924227852181694</v>
      </c>
    </row>
    <row r="720" spans="1:12" ht="15" customHeight="1">
      <c r="A720" s="46"/>
      <c r="B720" s="47"/>
      <c r="C720" s="48"/>
      <c r="D720" s="48"/>
      <c r="E720" s="48" t="s">
        <v>342</v>
      </c>
      <c r="F720" s="49">
        <f aca="true" t="shared" si="272" ref="F720:K720">SUM(F718:F719)</f>
        <v>8111.542117339199</v>
      </c>
      <c r="G720" s="49">
        <f t="shared" si="272"/>
        <v>1563.3709100349674</v>
      </c>
      <c r="H720" s="49">
        <f t="shared" si="272"/>
        <v>297.5052526651251</v>
      </c>
      <c r="I720" s="49">
        <f t="shared" si="272"/>
        <v>1860.8761627000922</v>
      </c>
      <c r="J720" s="49">
        <f t="shared" si="272"/>
        <v>598.8604163840539</v>
      </c>
      <c r="K720" s="49">
        <f t="shared" si="272"/>
        <v>5298.655539399453</v>
      </c>
      <c r="L720" s="49">
        <f t="shared" si="256"/>
        <v>22.941089817216024</v>
      </c>
    </row>
    <row r="721" spans="1:12" s="52" customFormat="1" ht="15" customHeight="1">
      <c r="A721" s="50"/>
      <c r="B721" s="67" t="s">
        <v>333</v>
      </c>
      <c r="C721" s="68"/>
      <c r="D721" s="68"/>
      <c r="E721" s="69"/>
      <c r="F721" s="51">
        <f aca="true" t="shared" si="273" ref="F721:L722">F673+F676+F679+F682+F685+F688+F691+F694+F697+F700+F703+F706+F709+F712+F715+F718</f>
        <v>26784.16121503313</v>
      </c>
      <c r="G721" s="51">
        <f t="shared" si="273"/>
        <v>5854.7387100000005</v>
      </c>
      <c r="H721" s="51">
        <f t="shared" si="273"/>
        <v>840.1392479999998</v>
      </c>
      <c r="I721" s="51">
        <f t="shared" si="273"/>
        <v>6694.877958</v>
      </c>
      <c r="J721" s="51">
        <f t="shared" si="273"/>
        <v>1625.8370070090834</v>
      </c>
      <c r="K721" s="51">
        <f t="shared" si="273"/>
        <v>12988.872427453964</v>
      </c>
      <c r="L721" s="51">
        <f t="shared" si="273"/>
        <v>326.4575354593511</v>
      </c>
    </row>
    <row r="722" spans="1:12" s="52" customFormat="1" ht="15" customHeight="1">
      <c r="A722" s="50"/>
      <c r="B722" s="67" t="s">
        <v>332</v>
      </c>
      <c r="C722" s="68"/>
      <c r="D722" s="68"/>
      <c r="E722" s="69"/>
      <c r="F722" s="51">
        <f t="shared" si="273"/>
        <v>101049.44240689538</v>
      </c>
      <c r="G722" s="51">
        <f t="shared" si="273"/>
        <v>20008.2032</v>
      </c>
      <c r="H722" s="51">
        <f t="shared" si="273"/>
        <v>4731.45144</v>
      </c>
      <c r="I722" s="51">
        <f t="shared" si="273"/>
        <v>24739.654640000004</v>
      </c>
      <c r="J722" s="51">
        <f t="shared" si="273"/>
        <v>9517.344368990916</v>
      </c>
      <c r="K722" s="51">
        <f t="shared" si="273"/>
        <v>72267.01722047456</v>
      </c>
      <c r="L722" s="51">
        <f t="shared" si="273"/>
        <v>381.3537134917974</v>
      </c>
    </row>
    <row r="723" spans="1:12" s="52" customFormat="1" ht="15" customHeight="1">
      <c r="A723" s="50"/>
      <c r="B723" s="67" t="s">
        <v>342</v>
      </c>
      <c r="C723" s="68"/>
      <c r="D723" s="68"/>
      <c r="E723" s="69"/>
      <c r="F723" s="51">
        <f aca="true" t="shared" si="274" ref="F723:K723">F721+F722</f>
        <v>127833.60362192852</v>
      </c>
      <c r="G723" s="51">
        <f t="shared" si="274"/>
        <v>25862.94191</v>
      </c>
      <c r="H723" s="51">
        <f t="shared" si="274"/>
        <v>5571.590687999999</v>
      </c>
      <c r="I723" s="51">
        <f t="shared" si="274"/>
        <v>31434.532598000005</v>
      </c>
      <c r="J723" s="51">
        <f t="shared" si="274"/>
        <v>11143.181376</v>
      </c>
      <c r="K723" s="51">
        <f t="shared" si="274"/>
        <v>85255.88964792853</v>
      </c>
      <c r="L723" s="51">
        <f>I723/F723*100</f>
        <v>24.590195150070652</v>
      </c>
    </row>
    <row r="724" spans="1:12" s="52" customFormat="1" ht="15" customHeight="1">
      <c r="A724" s="50"/>
      <c r="B724" s="70"/>
      <c r="C724" s="71"/>
      <c r="D724" s="71"/>
      <c r="E724" s="71"/>
      <c r="F724" s="71"/>
      <c r="G724" s="71"/>
      <c r="H724" s="71"/>
      <c r="I724" s="71"/>
      <c r="J724" s="71"/>
      <c r="K724" s="71"/>
      <c r="L724" s="72"/>
    </row>
    <row r="725" spans="1:12" ht="15" customHeight="1">
      <c r="A725" s="46">
        <v>24</v>
      </c>
      <c r="B725" s="47">
        <v>236</v>
      </c>
      <c r="C725" s="48" t="s">
        <v>243</v>
      </c>
      <c r="D725" s="48" t="s">
        <v>243</v>
      </c>
      <c r="E725" s="48" t="s">
        <v>333</v>
      </c>
      <c r="F725" s="49">
        <v>503.2082930976129</v>
      </c>
      <c r="G725" s="49">
        <v>719.4782902465988</v>
      </c>
      <c r="H725" s="49">
        <v>39.136694527010434</v>
      </c>
      <c r="I725" s="49">
        <f>G725+H725</f>
        <v>758.6149847736092</v>
      </c>
      <c r="J725" s="49">
        <v>12.333379027312997</v>
      </c>
      <c r="K725" s="49">
        <v>36.44810871058297</v>
      </c>
      <c r="L725" s="49">
        <f aca="true" t="shared" si="275" ref="L725:L764">I725/F725*100</f>
        <v>150.75566026620555</v>
      </c>
    </row>
    <row r="726" spans="1:12" ht="15" customHeight="1">
      <c r="A726" s="46">
        <v>24</v>
      </c>
      <c r="B726" s="47"/>
      <c r="C726" s="48"/>
      <c r="D726" s="48"/>
      <c r="E726" s="48" t="s">
        <v>332</v>
      </c>
      <c r="F726" s="49">
        <v>4935.660916958021</v>
      </c>
      <c r="G726" s="49">
        <v>3416.8628373811284</v>
      </c>
      <c r="H726" s="49">
        <v>253.47183610523157</v>
      </c>
      <c r="I726" s="49">
        <f>G726+H726</f>
        <v>3670.33467348636</v>
      </c>
      <c r="J726" s="49">
        <v>307.59032103438557</v>
      </c>
      <c r="K726" s="49">
        <v>650.6107331710323</v>
      </c>
      <c r="L726" s="49">
        <f t="shared" si="275"/>
        <v>74.36359051481367</v>
      </c>
    </row>
    <row r="727" spans="1:12" ht="15" customHeight="1">
      <c r="A727" s="46"/>
      <c r="B727" s="47"/>
      <c r="C727" s="48"/>
      <c r="D727" s="48"/>
      <c r="E727" s="48" t="s">
        <v>342</v>
      </c>
      <c r="F727" s="49">
        <f aca="true" t="shared" si="276" ref="F727:K727">SUM(F725:F726)</f>
        <v>5438.869210055634</v>
      </c>
      <c r="G727" s="49">
        <f t="shared" si="276"/>
        <v>4136.3411276277275</v>
      </c>
      <c r="H727" s="49">
        <f t="shared" si="276"/>
        <v>292.60853063224204</v>
      </c>
      <c r="I727" s="49">
        <f t="shared" si="276"/>
        <v>4428.9496582599695</v>
      </c>
      <c r="J727" s="49">
        <f t="shared" si="276"/>
        <v>319.9237000616986</v>
      </c>
      <c r="K727" s="49">
        <f t="shared" si="276"/>
        <v>687.0588418816153</v>
      </c>
      <c r="L727" s="49">
        <f t="shared" si="275"/>
        <v>81.43144258868226</v>
      </c>
    </row>
    <row r="728" spans="1:12" ht="15" customHeight="1">
      <c r="A728" s="46">
        <v>24</v>
      </c>
      <c r="B728" s="47">
        <v>237</v>
      </c>
      <c r="C728" s="48"/>
      <c r="D728" s="48" t="s">
        <v>244</v>
      </c>
      <c r="E728" s="48" t="s">
        <v>333</v>
      </c>
      <c r="F728" s="49">
        <v>87.69953976960855</v>
      </c>
      <c r="G728" s="49">
        <v>92.46161406882591</v>
      </c>
      <c r="H728" s="49">
        <v>11.219179372469636</v>
      </c>
      <c r="I728" s="49">
        <f>G728+H728</f>
        <v>103.68079344129555</v>
      </c>
      <c r="J728" s="49">
        <v>4.157549577698107</v>
      </c>
      <c r="K728" s="49">
        <v>17.04330795775369</v>
      </c>
      <c r="L728" s="49">
        <f t="shared" si="275"/>
        <v>118.22273379503542</v>
      </c>
    </row>
    <row r="729" spans="1:12" ht="15" customHeight="1">
      <c r="A729" s="46">
        <v>24</v>
      </c>
      <c r="B729" s="47"/>
      <c r="C729" s="48"/>
      <c r="D729" s="48"/>
      <c r="E729" s="48" t="s">
        <v>332</v>
      </c>
      <c r="F729" s="49">
        <v>5824.658177339823</v>
      </c>
      <c r="G729" s="49">
        <v>3295.065208185653</v>
      </c>
      <c r="H729" s="49">
        <v>294.1909289582401</v>
      </c>
      <c r="I729" s="49">
        <f>G729+H729</f>
        <v>3589.256137143893</v>
      </c>
      <c r="J729" s="49">
        <v>442.70584717663763</v>
      </c>
      <c r="K729" s="49">
        <v>1668.5065260827796</v>
      </c>
      <c r="L729" s="49">
        <f t="shared" si="275"/>
        <v>61.621747197243096</v>
      </c>
    </row>
    <row r="730" spans="1:12" ht="15" customHeight="1">
      <c r="A730" s="46"/>
      <c r="B730" s="47"/>
      <c r="C730" s="48"/>
      <c r="D730" s="48"/>
      <c r="E730" s="48" t="s">
        <v>342</v>
      </c>
      <c r="F730" s="49">
        <f aca="true" t="shared" si="277" ref="F730:K730">SUM(F728:F729)</f>
        <v>5912.357717109431</v>
      </c>
      <c r="G730" s="49">
        <f t="shared" si="277"/>
        <v>3387.5268222544787</v>
      </c>
      <c r="H730" s="49">
        <f t="shared" si="277"/>
        <v>305.4101083307097</v>
      </c>
      <c r="I730" s="49">
        <f t="shared" si="277"/>
        <v>3692.9369305851883</v>
      </c>
      <c r="J730" s="49">
        <f t="shared" si="277"/>
        <v>446.8633967543357</v>
      </c>
      <c r="K730" s="49">
        <f t="shared" si="277"/>
        <v>1685.5498340405334</v>
      </c>
      <c r="L730" s="49">
        <f t="shared" si="275"/>
        <v>62.46132435286199</v>
      </c>
    </row>
    <row r="731" spans="1:12" ht="15" customHeight="1">
      <c r="A731" s="46">
        <v>24</v>
      </c>
      <c r="B731" s="47">
        <v>238</v>
      </c>
      <c r="C731" s="48"/>
      <c r="D731" s="48" t="s">
        <v>245</v>
      </c>
      <c r="E731" s="48" t="s">
        <v>333</v>
      </c>
      <c r="F731" s="49">
        <v>311.1797181345063</v>
      </c>
      <c r="G731" s="49">
        <v>259.5612217114145</v>
      </c>
      <c r="H731" s="49">
        <v>15.163633170221495</v>
      </c>
      <c r="I731" s="49">
        <f>G731+H731</f>
        <v>274.72485488163596</v>
      </c>
      <c r="J731" s="49">
        <v>9.047997660488942</v>
      </c>
      <c r="K731" s="49">
        <v>106.55030339729208</v>
      </c>
      <c r="L731" s="49">
        <f t="shared" si="275"/>
        <v>88.28494881626159</v>
      </c>
    </row>
    <row r="732" spans="1:12" ht="15" customHeight="1">
      <c r="A732" s="46">
        <v>24</v>
      </c>
      <c r="B732" s="47"/>
      <c r="C732" s="48"/>
      <c r="D732" s="48"/>
      <c r="E732" s="48" t="s">
        <v>332</v>
      </c>
      <c r="F732" s="49">
        <v>3811.3106389945574</v>
      </c>
      <c r="G732" s="49">
        <v>2410.0685003905846</v>
      </c>
      <c r="H732" s="49">
        <v>125.76321144225588</v>
      </c>
      <c r="I732" s="49">
        <f>G732+H732</f>
        <v>2535.8317118328405</v>
      </c>
      <c r="J732" s="49">
        <v>211.81031053713582</v>
      </c>
      <c r="K732" s="49">
        <v>991.5777362804299</v>
      </c>
      <c r="L732" s="49">
        <f t="shared" si="275"/>
        <v>66.53437497033319</v>
      </c>
    </row>
    <row r="733" spans="1:12" ht="15" customHeight="1">
      <c r="A733" s="46"/>
      <c r="B733" s="47"/>
      <c r="C733" s="48"/>
      <c r="D733" s="48"/>
      <c r="E733" s="48" t="s">
        <v>342</v>
      </c>
      <c r="F733" s="49">
        <f aca="true" t="shared" si="278" ref="F733:K733">SUM(F731:F732)</f>
        <v>4122.490357129063</v>
      </c>
      <c r="G733" s="49">
        <f t="shared" si="278"/>
        <v>2669.629722101999</v>
      </c>
      <c r="H733" s="49">
        <f t="shared" si="278"/>
        <v>140.92684461247737</v>
      </c>
      <c r="I733" s="49">
        <f t="shared" si="278"/>
        <v>2810.5565667144765</v>
      </c>
      <c r="J733" s="49">
        <f t="shared" si="278"/>
        <v>220.85830819762475</v>
      </c>
      <c r="K733" s="49">
        <f t="shared" si="278"/>
        <v>1098.128039677722</v>
      </c>
      <c r="L733" s="49">
        <f t="shared" si="275"/>
        <v>68.17618291948587</v>
      </c>
    </row>
    <row r="734" spans="1:12" ht="15" customHeight="1">
      <c r="A734" s="46">
        <v>24</v>
      </c>
      <c r="B734" s="47">
        <v>239</v>
      </c>
      <c r="C734" s="48"/>
      <c r="D734" s="48" t="s">
        <v>246</v>
      </c>
      <c r="E734" s="48" t="s">
        <v>333</v>
      </c>
      <c r="F734" s="49">
        <v>681.8593524479096</v>
      </c>
      <c r="G734" s="49">
        <v>785.3032766303628</v>
      </c>
      <c r="H734" s="49">
        <v>69.14864230208491</v>
      </c>
      <c r="I734" s="49">
        <f>G734+H734</f>
        <v>854.4519189324477</v>
      </c>
      <c r="J734" s="49">
        <v>63.00763439934846</v>
      </c>
      <c r="K734" s="49">
        <v>131.33559560856153</v>
      </c>
      <c r="L734" s="49">
        <f t="shared" si="275"/>
        <v>125.31204798539788</v>
      </c>
    </row>
    <row r="735" spans="1:12" ht="15" customHeight="1">
      <c r="A735" s="46">
        <v>24</v>
      </c>
      <c r="B735" s="47"/>
      <c r="C735" s="48"/>
      <c r="D735" s="48"/>
      <c r="E735" s="48" t="s">
        <v>332</v>
      </c>
      <c r="F735" s="49">
        <v>2740.6522531918818</v>
      </c>
      <c r="G735" s="49">
        <v>1305.9886746925033</v>
      </c>
      <c r="H735" s="49">
        <v>106.51695234675395</v>
      </c>
      <c r="I735" s="49">
        <f>G735+H735</f>
        <v>1412.5056270392572</v>
      </c>
      <c r="J735" s="49">
        <v>262.3112405485843</v>
      </c>
      <c r="K735" s="49">
        <v>750.0294589454245</v>
      </c>
      <c r="L735" s="49">
        <f t="shared" si="275"/>
        <v>51.53903146209784</v>
      </c>
    </row>
    <row r="736" spans="1:12" ht="15" customHeight="1">
      <c r="A736" s="46"/>
      <c r="B736" s="47"/>
      <c r="C736" s="48"/>
      <c r="D736" s="48"/>
      <c r="E736" s="48" t="s">
        <v>342</v>
      </c>
      <c r="F736" s="49">
        <f aca="true" t="shared" si="279" ref="F736:K736">SUM(F734:F735)</f>
        <v>3422.5116056397915</v>
      </c>
      <c r="G736" s="49">
        <f t="shared" si="279"/>
        <v>2091.291951322866</v>
      </c>
      <c r="H736" s="49">
        <f t="shared" si="279"/>
        <v>175.66559464883886</v>
      </c>
      <c r="I736" s="49">
        <f t="shared" si="279"/>
        <v>2266.957545971705</v>
      </c>
      <c r="J736" s="49">
        <f t="shared" si="279"/>
        <v>325.3188749479327</v>
      </c>
      <c r="K736" s="49">
        <f t="shared" si="279"/>
        <v>881.365054553986</v>
      </c>
      <c r="L736" s="49">
        <f t="shared" si="275"/>
        <v>66.23666497539688</v>
      </c>
    </row>
    <row r="737" spans="1:12" ht="15" customHeight="1">
      <c r="A737" s="46">
        <v>24</v>
      </c>
      <c r="B737" s="47">
        <v>240</v>
      </c>
      <c r="C737" s="48"/>
      <c r="D737" s="48" t="s">
        <v>247</v>
      </c>
      <c r="E737" s="48" t="s">
        <v>333</v>
      </c>
      <c r="F737" s="49">
        <v>314.44519157722954</v>
      </c>
      <c r="G737" s="49">
        <v>369.76821655520473</v>
      </c>
      <c r="H737" s="49">
        <v>25.261828762465072</v>
      </c>
      <c r="I737" s="49">
        <f>G737+H737</f>
        <v>395.0300453176698</v>
      </c>
      <c r="J737" s="49">
        <v>20.732114322625776</v>
      </c>
      <c r="K737" s="49">
        <v>67.67924649921743</v>
      </c>
      <c r="L737" s="49">
        <f t="shared" si="275"/>
        <v>125.62763110996664</v>
      </c>
    </row>
    <row r="738" spans="1:12" ht="15" customHeight="1">
      <c r="A738" s="46">
        <v>24</v>
      </c>
      <c r="B738" s="47"/>
      <c r="C738" s="48"/>
      <c r="D738" s="48"/>
      <c r="E738" s="48" t="s">
        <v>332</v>
      </c>
      <c r="F738" s="49">
        <v>3345.4605786039947</v>
      </c>
      <c r="G738" s="49">
        <v>1436.3181581413605</v>
      </c>
      <c r="H738" s="49">
        <v>125.11513057600317</v>
      </c>
      <c r="I738" s="49">
        <f>G738+H738</f>
        <v>1561.4332887173637</v>
      </c>
      <c r="J738" s="49">
        <v>310.3397239690409</v>
      </c>
      <c r="K738" s="49">
        <v>1190.0585262463562</v>
      </c>
      <c r="L738" s="49">
        <f t="shared" si="275"/>
        <v>46.673193482044375</v>
      </c>
    </row>
    <row r="739" spans="1:12" ht="15" customHeight="1">
      <c r="A739" s="46"/>
      <c r="B739" s="47"/>
      <c r="C739" s="48"/>
      <c r="D739" s="48"/>
      <c r="E739" s="48" t="s">
        <v>342</v>
      </c>
      <c r="F739" s="49">
        <f aca="true" t="shared" si="280" ref="F739:K739">SUM(F737:F738)</f>
        <v>3659.9057701812244</v>
      </c>
      <c r="G739" s="49">
        <f t="shared" si="280"/>
        <v>1806.0863746965651</v>
      </c>
      <c r="H739" s="49">
        <f t="shared" si="280"/>
        <v>150.37695933846823</v>
      </c>
      <c r="I739" s="49">
        <f t="shared" si="280"/>
        <v>1956.4633340350335</v>
      </c>
      <c r="J739" s="49">
        <f t="shared" si="280"/>
        <v>331.07183829166667</v>
      </c>
      <c r="K739" s="49">
        <f t="shared" si="280"/>
        <v>1257.7377727455737</v>
      </c>
      <c r="L739" s="49">
        <f t="shared" si="275"/>
        <v>53.456658637912334</v>
      </c>
    </row>
    <row r="740" spans="1:12" ht="15" customHeight="1">
      <c r="A740" s="46">
        <v>24</v>
      </c>
      <c r="B740" s="47">
        <v>241</v>
      </c>
      <c r="C740" s="48"/>
      <c r="D740" s="48" t="s">
        <v>248</v>
      </c>
      <c r="E740" s="48" t="s">
        <v>333</v>
      </c>
      <c r="F740" s="49">
        <v>719.6541875833439</v>
      </c>
      <c r="G740" s="49">
        <v>633.8047140888749</v>
      </c>
      <c r="H740" s="49">
        <v>69.86561334782843</v>
      </c>
      <c r="I740" s="49">
        <f>G740+H740</f>
        <v>703.6703274367034</v>
      </c>
      <c r="J740" s="49">
        <v>55.40081691097458</v>
      </c>
      <c r="K740" s="49">
        <v>190.2162349893609</v>
      </c>
      <c r="L740" s="49">
        <f t="shared" si="275"/>
        <v>97.7789526660971</v>
      </c>
    </row>
    <row r="741" spans="1:12" ht="15" customHeight="1">
      <c r="A741" s="46">
        <v>24</v>
      </c>
      <c r="B741" s="47"/>
      <c r="C741" s="48"/>
      <c r="D741" s="48"/>
      <c r="E741" s="48" t="s">
        <v>332</v>
      </c>
      <c r="F741" s="49">
        <v>4373.227067100299</v>
      </c>
      <c r="G741" s="49">
        <v>1793.4180996308016</v>
      </c>
      <c r="H741" s="49">
        <v>209.72442303911856</v>
      </c>
      <c r="I741" s="49">
        <f>G741+H741</f>
        <v>2003.1425226699203</v>
      </c>
      <c r="J741" s="49">
        <v>491.9767474581334</v>
      </c>
      <c r="K741" s="49">
        <v>1761.094094361249</v>
      </c>
      <c r="L741" s="49">
        <f t="shared" si="275"/>
        <v>45.80467677380674</v>
      </c>
    </row>
    <row r="742" spans="1:12" ht="15" customHeight="1">
      <c r="A742" s="46"/>
      <c r="B742" s="47"/>
      <c r="C742" s="48"/>
      <c r="D742" s="48"/>
      <c r="E742" s="48" t="s">
        <v>342</v>
      </c>
      <c r="F742" s="49">
        <f aca="true" t="shared" si="281" ref="F742:K742">SUM(F740:F741)</f>
        <v>5092.8812546836425</v>
      </c>
      <c r="G742" s="49">
        <f t="shared" si="281"/>
        <v>2427.2228137196767</v>
      </c>
      <c r="H742" s="49">
        <f t="shared" si="281"/>
        <v>279.59003638694696</v>
      </c>
      <c r="I742" s="49">
        <f t="shared" si="281"/>
        <v>2706.8128501066235</v>
      </c>
      <c r="J742" s="49">
        <f t="shared" si="281"/>
        <v>547.377564369108</v>
      </c>
      <c r="K742" s="49">
        <f t="shared" si="281"/>
        <v>1951.31032935061</v>
      </c>
      <c r="L742" s="49">
        <f t="shared" si="275"/>
        <v>53.14894879234258</v>
      </c>
    </row>
    <row r="743" spans="1:12" ht="15" customHeight="1">
      <c r="A743" s="46">
        <v>24</v>
      </c>
      <c r="B743" s="47">
        <v>242</v>
      </c>
      <c r="C743" s="48"/>
      <c r="D743" s="48" t="s">
        <v>249</v>
      </c>
      <c r="E743" s="48" t="s">
        <v>333</v>
      </c>
      <c r="F743" s="49">
        <v>1270.307316101349</v>
      </c>
      <c r="G743" s="49">
        <v>907.9346552259227</v>
      </c>
      <c r="H743" s="49">
        <v>84.16695281808313</v>
      </c>
      <c r="I743" s="49">
        <f>G743+H743</f>
        <v>992.1016080440058</v>
      </c>
      <c r="J743" s="49">
        <v>88.03236152974495</v>
      </c>
      <c r="K743" s="49">
        <v>344.813046682978</v>
      </c>
      <c r="L743" s="49">
        <f t="shared" si="275"/>
        <v>78.09933828365459</v>
      </c>
    </row>
    <row r="744" spans="1:12" ht="15" customHeight="1">
      <c r="A744" s="46">
        <v>24</v>
      </c>
      <c r="B744" s="47"/>
      <c r="C744" s="48"/>
      <c r="D744" s="48"/>
      <c r="E744" s="48" t="s">
        <v>332</v>
      </c>
      <c r="F744" s="49">
        <v>5920.738810903514</v>
      </c>
      <c r="G744" s="49">
        <v>2337.448714338743</v>
      </c>
      <c r="H744" s="49">
        <v>239.51115795970597</v>
      </c>
      <c r="I744" s="49">
        <f>G744+H744</f>
        <v>2576.9598722984488</v>
      </c>
      <c r="J744" s="49">
        <v>537.8623787237957</v>
      </c>
      <c r="K744" s="49">
        <v>2737.7640760136605</v>
      </c>
      <c r="L744" s="49">
        <f t="shared" si="275"/>
        <v>43.5242957779656</v>
      </c>
    </row>
    <row r="745" spans="1:12" ht="15" customHeight="1">
      <c r="A745" s="46"/>
      <c r="B745" s="47"/>
      <c r="C745" s="48"/>
      <c r="D745" s="48"/>
      <c r="E745" s="48" t="s">
        <v>342</v>
      </c>
      <c r="F745" s="49">
        <f aca="true" t="shared" si="282" ref="F745:K745">SUM(F743:F744)</f>
        <v>7191.046127004863</v>
      </c>
      <c r="G745" s="49">
        <f t="shared" si="282"/>
        <v>3245.3833695646654</v>
      </c>
      <c r="H745" s="49">
        <f t="shared" si="282"/>
        <v>323.67811077778913</v>
      </c>
      <c r="I745" s="49">
        <f t="shared" si="282"/>
        <v>3569.0614803424546</v>
      </c>
      <c r="J745" s="49">
        <f t="shared" si="282"/>
        <v>625.8947402535407</v>
      </c>
      <c r="K745" s="49">
        <f t="shared" si="282"/>
        <v>3082.5771226966385</v>
      </c>
      <c r="L745" s="49">
        <f t="shared" si="275"/>
        <v>49.63202039463209</v>
      </c>
    </row>
    <row r="746" spans="1:12" ht="15" customHeight="1">
      <c r="A746" s="46">
        <v>24</v>
      </c>
      <c r="B746" s="47">
        <v>243</v>
      </c>
      <c r="C746" s="48"/>
      <c r="D746" s="48" t="s">
        <v>250</v>
      </c>
      <c r="E746" s="48" t="s">
        <v>333</v>
      </c>
      <c r="F746" s="49">
        <v>573.2411263811149</v>
      </c>
      <c r="G746" s="49">
        <v>444.59790318421045</v>
      </c>
      <c r="H746" s="49">
        <v>35.17452887005838</v>
      </c>
      <c r="I746" s="49">
        <f>G746+H746</f>
        <v>479.77243205426885</v>
      </c>
      <c r="J746" s="49">
        <v>31.39885139365999</v>
      </c>
      <c r="K746" s="49">
        <v>131.13273884011704</v>
      </c>
      <c r="L746" s="49">
        <f t="shared" si="275"/>
        <v>83.69469843922117</v>
      </c>
    </row>
    <row r="747" spans="1:12" ht="15" customHeight="1">
      <c r="A747" s="46">
        <v>24</v>
      </c>
      <c r="B747" s="47"/>
      <c r="C747" s="48"/>
      <c r="D747" s="48"/>
      <c r="E747" s="48" t="s">
        <v>332</v>
      </c>
      <c r="F747" s="49">
        <v>3237.11499071167</v>
      </c>
      <c r="G747" s="49">
        <v>1210.3895007802084</v>
      </c>
      <c r="H747" s="49">
        <v>105.41838251849481</v>
      </c>
      <c r="I747" s="49">
        <f>G747+H747</f>
        <v>1315.8078832987032</v>
      </c>
      <c r="J747" s="49">
        <v>245.15400325642455</v>
      </c>
      <c r="K747" s="49">
        <v>1581.8315071606569</v>
      </c>
      <c r="L747" s="49">
        <f t="shared" si="275"/>
        <v>40.647548421176936</v>
      </c>
    </row>
    <row r="748" spans="1:12" ht="15" customHeight="1">
      <c r="A748" s="46"/>
      <c r="B748" s="47"/>
      <c r="C748" s="48"/>
      <c r="D748" s="48"/>
      <c r="E748" s="48" t="s">
        <v>342</v>
      </c>
      <c r="F748" s="49">
        <f aca="true" t="shared" si="283" ref="F748:K748">SUM(F746:F747)</f>
        <v>3810.356117092785</v>
      </c>
      <c r="G748" s="49">
        <f t="shared" si="283"/>
        <v>1654.987403964419</v>
      </c>
      <c r="H748" s="49">
        <f t="shared" si="283"/>
        <v>140.5929113885532</v>
      </c>
      <c r="I748" s="49">
        <f t="shared" si="283"/>
        <v>1795.580315352972</v>
      </c>
      <c r="J748" s="49">
        <f t="shared" si="283"/>
        <v>276.55285465008456</v>
      </c>
      <c r="K748" s="49">
        <f t="shared" si="283"/>
        <v>1712.964246000774</v>
      </c>
      <c r="L748" s="49">
        <f t="shared" si="275"/>
        <v>47.12368766001218</v>
      </c>
    </row>
    <row r="749" spans="1:12" ht="15" customHeight="1">
      <c r="A749" s="46">
        <v>24</v>
      </c>
      <c r="B749" s="47">
        <v>244</v>
      </c>
      <c r="C749" s="48"/>
      <c r="D749" s="48" t="s">
        <v>73</v>
      </c>
      <c r="E749" s="48" t="s">
        <v>333</v>
      </c>
      <c r="F749" s="49">
        <v>165.045698219555</v>
      </c>
      <c r="G749" s="49">
        <v>141.54337500000003</v>
      </c>
      <c r="H749" s="49">
        <v>12.135169999999999</v>
      </c>
      <c r="I749" s="49">
        <f>G749+H749</f>
        <v>153.678545</v>
      </c>
      <c r="J749" s="49">
        <v>6.264485888732981</v>
      </c>
      <c r="K749" s="49">
        <v>12.07970342546187</v>
      </c>
      <c r="L749" s="49">
        <f t="shared" si="275"/>
        <v>93.11272372307843</v>
      </c>
    </row>
    <row r="750" spans="1:12" ht="15" customHeight="1">
      <c r="A750" s="46">
        <v>24</v>
      </c>
      <c r="B750" s="47"/>
      <c r="C750" s="48"/>
      <c r="D750" s="48"/>
      <c r="E750" s="48" t="s">
        <v>332</v>
      </c>
      <c r="F750" s="49">
        <v>4336.534100146315</v>
      </c>
      <c r="G750" s="49">
        <v>5123.075758711672</v>
      </c>
      <c r="H750" s="49">
        <v>199.4628615204994</v>
      </c>
      <c r="I750" s="49">
        <f>G750+H750</f>
        <v>5322.5386202321715</v>
      </c>
      <c r="J750" s="49">
        <v>204.40224562726576</v>
      </c>
      <c r="K750" s="49">
        <v>481.65542968804976</v>
      </c>
      <c r="L750" s="49">
        <f t="shared" si="275"/>
        <v>122.73715592487994</v>
      </c>
    </row>
    <row r="751" spans="1:12" ht="15" customHeight="1">
      <c r="A751" s="46"/>
      <c r="B751" s="47"/>
      <c r="C751" s="48"/>
      <c r="D751" s="48"/>
      <c r="E751" s="48" t="s">
        <v>342</v>
      </c>
      <c r="F751" s="49">
        <f aca="true" t="shared" si="284" ref="F751:K751">SUM(F749:F750)</f>
        <v>4501.5797983658695</v>
      </c>
      <c r="G751" s="49">
        <f t="shared" si="284"/>
        <v>5264.6191337116725</v>
      </c>
      <c r="H751" s="49">
        <f t="shared" si="284"/>
        <v>211.59803152049938</v>
      </c>
      <c r="I751" s="49">
        <f t="shared" si="284"/>
        <v>5476.217165232171</v>
      </c>
      <c r="J751" s="49">
        <f t="shared" si="284"/>
        <v>210.66673151599875</v>
      </c>
      <c r="K751" s="49">
        <f t="shared" si="284"/>
        <v>493.7351331135116</v>
      </c>
      <c r="L751" s="49">
        <f t="shared" si="275"/>
        <v>121.6510072135144</v>
      </c>
    </row>
    <row r="752" spans="1:12" ht="15" customHeight="1">
      <c r="A752" s="46">
        <v>24</v>
      </c>
      <c r="B752" s="47">
        <v>245</v>
      </c>
      <c r="C752" s="48"/>
      <c r="D752" s="48" t="s">
        <v>251</v>
      </c>
      <c r="E752" s="48" t="s">
        <v>332</v>
      </c>
      <c r="F752" s="49">
        <v>2560.7014097675005</v>
      </c>
      <c r="G752" s="49">
        <v>1966.2383562883274</v>
      </c>
      <c r="H752" s="49">
        <v>77.05362347950062</v>
      </c>
      <c r="I752" s="49">
        <f>G752+H752</f>
        <v>2043.291979767828</v>
      </c>
      <c r="J752" s="49">
        <v>119.77616406802713</v>
      </c>
      <c r="K752" s="49">
        <v>592.1952025449257</v>
      </c>
      <c r="L752" s="49">
        <f t="shared" si="275"/>
        <v>79.79423028291882</v>
      </c>
    </row>
    <row r="753" spans="1:12" ht="15" customHeight="1">
      <c r="A753" s="46">
        <v>24</v>
      </c>
      <c r="B753" s="47">
        <v>246</v>
      </c>
      <c r="C753" s="48"/>
      <c r="D753" s="48" t="s">
        <v>252</v>
      </c>
      <c r="E753" s="48" t="s">
        <v>333</v>
      </c>
      <c r="F753" s="49">
        <v>384.67349236485813</v>
      </c>
      <c r="G753" s="49">
        <v>362.475136251193</v>
      </c>
      <c r="H753" s="49">
        <v>26.494730839113515</v>
      </c>
      <c r="I753" s="49">
        <f>G753+H753</f>
        <v>388.96986709030654</v>
      </c>
      <c r="J753" s="49">
        <v>14.425263159937069</v>
      </c>
      <c r="K753" s="49">
        <v>130.81226986111187</v>
      </c>
      <c r="L753" s="49">
        <f t="shared" si="275"/>
        <v>101.11688868890747</v>
      </c>
    </row>
    <row r="754" spans="1:12" ht="15" customHeight="1">
      <c r="A754" s="46">
        <v>24</v>
      </c>
      <c r="B754" s="47"/>
      <c r="C754" s="48"/>
      <c r="D754" s="48"/>
      <c r="E754" s="48" t="s">
        <v>332</v>
      </c>
      <c r="F754" s="49">
        <v>9577.524408117271</v>
      </c>
      <c r="G754" s="49">
        <v>3097.5489452110405</v>
      </c>
      <c r="H754" s="49">
        <v>344.138613902291</v>
      </c>
      <c r="I754" s="49">
        <f>G754+H754</f>
        <v>3441.6875591133316</v>
      </c>
      <c r="J754" s="49">
        <v>732.529211365176</v>
      </c>
      <c r="K754" s="49">
        <v>5243.337802659608</v>
      </c>
      <c r="L754" s="49">
        <f t="shared" si="275"/>
        <v>35.935043466935845</v>
      </c>
    </row>
    <row r="755" spans="1:12" ht="15" customHeight="1">
      <c r="A755" s="46"/>
      <c r="B755" s="47"/>
      <c r="C755" s="48"/>
      <c r="D755" s="48"/>
      <c r="E755" s="48" t="s">
        <v>342</v>
      </c>
      <c r="F755" s="49">
        <f aca="true" t="shared" si="285" ref="F755:K755">SUM(F753:F754)</f>
        <v>9962.19790048213</v>
      </c>
      <c r="G755" s="49">
        <f t="shared" si="285"/>
        <v>3460.0240814622334</v>
      </c>
      <c r="H755" s="49">
        <f t="shared" si="285"/>
        <v>370.6333447414045</v>
      </c>
      <c r="I755" s="49">
        <f t="shared" si="285"/>
        <v>3830.6574262036384</v>
      </c>
      <c r="J755" s="49">
        <f t="shared" si="285"/>
        <v>746.9544745251131</v>
      </c>
      <c r="K755" s="49">
        <f t="shared" si="285"/>
        <v>5374.150072520721</v>
      </c>
      <c r="L755" s="49">
        <f t="shared" si="275"/>
        <v>38.45193063288022</v>
      </c>
    </row>
    <row r="756" spans="1:12" ht="15" customHeight="1">
      <c r="A756" s="46">
        <v>24</v>
      </c>
      <c r="B756" s="47">
        <v>247</v>
      </c>
      <c r="C756" s="48"/>
      <c r="D756" s="48" t="s">
        <v>253</v>
      </c>
      <c r="E756" s="48" t="s">
        <v>333</v>
      </c>
      <c r="F756" s="49">
        <v>986.204236989076</v>
      </c>
      <c r="G756" s="49">
        <v>948.7668366972647</v>
      </c>
      <c r="H756" s="49">
        <v>59.574775817360255</v>
      </c>
      <c r="I756" s="49">
        <f>G756+H756</f>
        <v>1008.3416125146249</v>
      </c>
      <c r="J756" s="49">
        <v>35.84628647595506</v>
      </c>
      <c r="K756" s="49">
        <v>337.19293085572383</v>
      </c>
      <c r="L756" s="49">
        <f t="shared" si="275"/>
        <v>102.24470497035536</v>
      </c>
    </row>
    <row r="757" spans="1:12" ht="15" customHeight="1">
      <c r="A757" s="46">
        <v>24</v>
      </c>
      <c r="B757" s="47"/>
      <c r="C757" s="48"/>
      <c r="D757" s="48"/>
      <c r="E757" s="48" t="s">
        <v>332</v>
      </c>
      <c r="F757" s="49">
        <v>5325.517962905291</v>
      </c>
      <c r="G757" s="49">
        <v>1762.9070112456618</v>
      </c>
      <c r="H757" s="49">
        <v>101.87279188087558</v>
      </c>
      <c r="I757" s="49">
        <f>G757+H757</f>
        <v>1864.7798031265374</v>
      </c>
      <c r="J757" s="49">
        <v>279.47267432290175</v>
      </c>
      <c r="K757" s="49">
        <v>2807.381061512812</v>
      </c>
      <c r="L757" s="49">
        <f t="shared" si="275"/>
        <v>35.01593302502397</v>
      </c>
    </row>
    <row r="758" spans="1:12" ht="15" customHeight="1">
      <c r="A758" s="46"/>
      <c r="B758" s="47"/>
      <c r="C758" s="48"/>
      <c r="D758" s="48"/>
      <c r="E758" s="48" t="s">
        <v>342</v>
      </c>
      <c r="F758" s="49">
        <f aca="true" t="shared" si="286" ref="F758:K758">SUM(F756:F757)</f>
        <v>6311.722199894367</v>
      </c>
      <c r="G758" s="49">
        <f t="shared" si="286"/>
        <v>2711.6738479429264</v>
      </c>
      <c r="H758" s="49">
        <f t="shared" si="286"/>
        <v>161.44756769823584</v>
      </c>
      <c r="I758" s="49">
        <f t="shared" si="286"/>
        <v>2873.1214156411625</v>
      </c>
      <c r="J758" s="49">
        <f t="shared" si="286"/>
        <v>315.31896079885684</v>
      </c>
      <c r="K758" s="49">
        <f t="shared" si="286"/>
        <v>3144.5739923685355</v>
      </c>
      <c r="L758" s="49">
        <f t="shared" si="275"/>
        <v>45.52040353881936</v>
      </c>
    </row>
    <row r="759" spans="1:12" ht="15" customHeight="1">
      <c r="A759" s="46">
        <v>24</v>
      </c>
      <c r="B759" s="47">
        <v>248</v>
      </c>
      <c r="C759" s="48"/>
      <c r="D759" s="48" t="s">
        <v>254</v>
      </c>
      <c r="E759" s="48" t="s">
        <v>333</v>
      </c>
      <c r="F759" s="49">
        <v>655.8787743525725</v>
      </c>
      <c r="G759" s="49">
        <v>745.5838653401277</v>
      </c>
      <c r="H759" s="49">
        <v>48.05143517330473</v>
      </c>
      <c r="I759" s="49">
        <f>G759+H759</f>
        <v>793.6353005134324</v>
      </c>
      <c r="J759" s="49">
        <v>29.918075811413647</v>
      </c>
      <c r="K759" s="49">
        <v>156.43813662528507</v>
      </c>
      <c r="L759" s="49">
        <f t="shared" si="275"/>
        <v>121.0033517698208</v>
      </c>
    </row>
    <row r="760" spans="1:12" ht="15" customHeight="1">
      <c r="A760" s="46">
        <v>24</v>
      </c>
      <c r="B760" s="47"/>
      <c r="C760" s="48"/>
      <c r="D760" s="48"/>
      <c r="E760" s="48" t="s">
        <v>332</v>
      </c>
      <c r="F760" s="49">
        <v>6952.116549389417</v>
      </c>
      <c r="G760" s="49">
        <v>3191.3325900023165</v>
      </c>
      <c r="H760" s="49">
        <v>208.48490427102948</v>
      </c>
      <c r="I760" s="49">
        <f>G760+H760</f>
        <v>3399.817494273346</v>
      </c>
      <c r="J760" s="49">
        <v>453.01656831363084</v>
      </c>
      <c r="K760" s="49">
        <v>2736.8604655779245</v>
      </c>
      <c r="L760" s="49">
        <f t="shared" si="275"/>
        <v>48.9033443285979</v>
      </c>
    </row>
    <row r="761" spans="1:12" ht="15" customHeight="1">
      <c r="A761" s="46"/>
      <c r="B761" s="47"/>
      <c r="C761" s="48"/>
      <c r="D761" s="48"/>
      <c r="E761" s="48" t="s">
        <v>342</v>
      </c>
      <c r="F761" s="49">
        <f aca="true" t="shared" si="287" ref="F761:K761">SUM(F759:F760)</f>
        <v>7607.9953237419895</v>
      </c>
      <c r="G761" s="49">
        <f t="shared" si="287"/>
        <v>3936.9164553424444</v>
      </c>
      <c r="H761" s="49">
        <f t="shared" si="287"/>
        <v>256.5363394443342</v>
      </c>
      <c r="I761" s="49">
        <f t="shared" si="287"/>
        <v>4193.452794786778</v>
      </c>
      <c r="J761" s="49">
        <f t="shared" si="287"/>
        <v>482.9346441250445</v>
      </c>
      <c r="K761" s="49">
        <f t="shared" si="287"/>
        <v>2893.2986022032096</v>
      </c>
      <c r="L761" s="49">
        <f t="shared" si="275"/>
        <v>55.1190243466689</v>
      </c>
    </row>
    <row r="762" spans="1:12" s="52" customFormat="1" ht="15" customHeight="1">
      <c r="A762" s="50"/>
      <c r="B762" s="67" t="s">
        <v>333</v>
      </c>
      <c r="C762" s="68"/>
      <c r="D762" s="68"/>
      <c r="E762" s="69"/>
      <c r="F762" s="51">
        <f aca="true" t="shared" si="288" ref="F762:K762">F725+F728+F731+F734+F737+F740+F743+F746+F749+F753+F756+F759</f>
        <v>6653.396927018736</v>
      </c>
      <c r="G762" s="51">
        <f t="shared" si="288"/>
        <v>6411.2791050000005</v>
      </c>
      <c r="H762" s="51">
        <f t="shared" si="288"/>
        <v>495.3931850000001</v>
      </c>
      <c r="I762" s="51">
        <f t="shared" si="288"/>
        <v>6906.6722899999995</v>
      </c>
      <c r="J762" s="51">
        <f t="shared" si="288"/>
        <v>370.56481615789255</v>
      </c>
      <c r="K762" s="51">
        <f t="shared" si="288"/>
        <v>1661.7416234534462</v>
      </c>
      <c r="L762" s="51">
        <f t="shared" si="275"/>
        <v>103.80670754742948</v>
      </c>
    </row>
    <row r="763" spans="1:12" s="52" customFormat="1" ht="15" customHeight="1">
      <c r="A763" s="50"/>
      <c r="B763" s="67" t="s">
        <v>332</v>
      </c>
      <c r="C763" s="68"/>
      <c r="D763" s="68"/>
      <c r="E763" s="69"/>
      <c r="F763" s="51">
        <f aca="true" t="shared" si="289" ref="F763:K763">F726+F729+F732+F735+F738+F741+F744+F747+F750+F752+F754+F757+F760</f>
        <v>62941.217864129554</v>
      </c>
      <c r="G763" s="51">
        <f t="shared" si="289"/>
        <v>32346.662355</v>
      </c>
      <c r="H763" s="51">
        <f t="shared" si="289"/>
        <v>2390.7248179999997</v>
      </c>
      <c r="I763" s="51">
        <f t="shared" si="289"/>
        <v>34737.38717300001</v>
      </c>
      <c r="J763" s="51">
        <f t="shared" si="289"/>
        <v>4598.94743640114</v>
      </c>
      <c r="K763" s="51">
        <f t="shared" si="289"/>
        <v>23192.90262024491</v>
      </c>
      <c r="L763" s="51">
        <f t="shared" si="275"/>
        <v>55.19020500681634</v>
      </c>
    </row>
    <row r="764" spans="1:12" s="52" customFormat="1" ht="15" customHeight="1">
      <c r="A764" s="50"/>
      <c r="B764" s="67" t="s">
        <v>342</v>
      </c>
      <c r="C764" s="68"/>
      <c r="D764" s="68"/>
      <c r="E764" s="69"/>
      <c r="F764" s="51">
        <f aca="true" t="shared" si="290" ref="F764:K764">F762+F763</f>
        <v>69594.61479114828</v>
      </c>
      <c r="G764" s="51">
        <f t="shared" si="290"/>
        <v>38757.94146</v>
      </c>
      <c r="H764" s="51">
        <f t="shared" si="290"/>
        <v>2886.1180029999996</v>
      </c>
      <c r="I764" s="51">
        <f t="shared" si="290"/>
        <v>41644.05946300001</v>
      </c>
      <c r="J764" s="51">
        <f t="shared" si="290"/>
        <v>4969.512252559033</v>
      </c>
      <c r="K764" s="51">
        <f t="shared" si="290"/>
        <v>24854.644243698356</v>
      </c>
      <c r="L764" s="51">
        <f t="shared" si="275"/>
        <v>59.83804865932918</v>
      </c>
    </row>
    <row r="765" spans="1:12" s="52" customFormat="1" ht="15" customHeight="1">
      <c r="A765" s="50"/>
      <c r="B765" s="70"/>
      <c r="C765" s="71"/>
      <c r="D765" s="71"/>
      <c r="E765" s="71"/>
      <c r="F765" s="71"/>
      <c r="G765" s="71"/>
      <c r="H765" s="71"/>
      <c r="I765" s="71"/>
      <c r="J765" s="71"/>
      <c r="K765" s="71"/>
      <c r="L765" s="72"/>
    </row>
    <row r="766" spans="1:12" ht="15" customHeight="1">
      <c r="A766" s="46">
        <v>25</v>
      </c>
      <c r="B766" s="47">
        <v>249</v>
      </c>
      <c r="C766" s="48" t="s">
        <v>88</v>
      </c>
      <c r="D766" s="48" t="s">
        <v>88</v>
      </c>
      <c r="E766" s="48" t="s">
        <v>333</v>
      </c>
      <c r="F766" s="49">
        <v>653.5677791720361</v>
      </c>
      <c r="G766" s="49">
        <v>28.08696744986898</v>
      </c>
      <c r="H766" s="49">
        <v>31.9279378317335</v>
      </c>
      <c r="I766" s="49">
        <f>G766+H766</f>
        <v>60.01490528160248</v>
      </c>
      <c r="J766" s="49">
        <v>14.909430735855535</v>
      </c>
      <c r="K766" s="49">
        <v>163.4233814833424</v>
      </c>
      <c r="L766" s="49">
        <f aca="true" t="shared" si="291" ref="L766:L803">I766/F766*100</f>
        <v>9.182659732343536</v>
      </c>
    </row>
    <row r="767" spans="1:12" ht="15" customHeight="1">
      <c r="A767" s="46">
        <v>25</v>
      </c>
      <c r="B767" s="47"/>
      <c r="C767" s="48"/>
      <c r="D767" s="48"/>
      <c r="E767" s="48" t="s">
        <v>332</v>
      </c>
      <c r="F767" s="49">
        <v>4743.198511352667</v>
      </c>
      <c r="G767" s="49">
        <v>804.3566146415607</v>
      </c>
      <c r="H767" s="49">
        <v>175.74746002843543</v>
      </c>
      <c r="I767" s="49">
        <f>G767+H767</f>
        <v>980.1040746699961</v>
      </c>
      <c r="J767" s="49">
        <v>391.5181942010729</v>
      </c>
      <c r="K767" s="49">
        <v>3712.2857142108423</v>
      </c>
      <c r="L767" s="49">
        <f t="shared" si="291"/>
        <v>20.663357696797927</v>
      </c>
    </row>
    <row r="768" spans="1:12" ht="15" customHeight="1">
      <c r="A768" s="46"/>
      <c r="B768" s="47"/>
      <c r="C768" s="48"/>
      <c r="D768" s="48"/>
      <c r="E768" s="48" t="s">
        <v>342</v>
      </c>
      <c r="F768" s="49">
        <f aca="true" t="shared" si="292" ref="F768:K768">SUM(F766:F767)</f>
        <v>5396.766290524703</v>
      </c>
      <c r="G768" s="49">
        <f t="shared" si="292"/>
        <v>832.4435820914297</v>
      </c>
      <c r="H768" s="49">
        <f t="shared" si="292"/>
        <v>207.6753978601689</v>
      </c>
      <c r="I768" s="49">
        <f t="shared" si="292"/>
        <v>1040.1189799515985</v>
      </c>
      <c r="J768" s="49">
        <f t="shared" si="292"/>
        <v>406.42762493692845</v>
      </c>
      <c r="K768" s="49">
        <f t="shared" si="292"/>
        <v>3875.7090956941847</v>
      </c>
      <c r="L768" s="49">
        <f t="shared" si="291"/>
        <v>19.27300394270867</v>
      </c>
    </row>
    <row r="769" spans="1:12" ht="15" customHeight="1">
      <c r="A769" s="46">
        <v>25</v>
      </c>
      <c r="B769" s="47">
        <v>250</v>
      </c>
      <c r="C769" s="48"/>
      <c r="D769" s="48" t="s">
        <v>255</v>
      </c>
      <c r="E769" s="48" t="s">
        <v>333</v>
      </c>
      <c r="F769" s="49">
        <v>161.6097427586977</v>
      </c>
      <c r="G769" s="49">
        <v>14.673650590706528</v>
      </c>
      <c r="H769" s="49">
        <v>8.147905782926438</v>
      </c>
      <c r="I769" s="49">
        <f>G769+H769</f>
        <v>22.821556373632966</v>
      </c>
      <c r="J769" s="49">
        <v>3.0256702034322123</v>
      </c>
      <c r="K769" s="49">
        <v>23.68350418775897</v>
      </c>
      <c r="L769" s="49">
        <f t="shared" si="291"/>
        <v>14.121398861273002</v>
      </c>
    </row>
    <row r="770" spans="1:12" ht="15" customHeight="1">
      <c r="A770" s="46">
        <v>25</v>
      </c>
      <c r="B770" s="47"/>
      <c r="C770" s="48"/>
      <c r="D770" s="48"/>
      <c r="E770" s="48" t="s">
        <v>332</v>
      </c>
      <c r="F770" s="49">
        <v>4566.380980224556</v>
      </c>
      <c r="G770" s="49">
        <v>1159.8673588090164</v>
      </c>
      <c r="H770" s="49">
        <v>180.69178821257898</v>
      </c>
      <c r="I770" s="49">
        <f>G770+H770</f>
        <v>1340.5591470215954</v>
      </c>
      <c r="J770" s="49">
        <v>389.45846608674435</v>
      </c>
      <c r="K770" s="49">
        <v>3063.000879749595</v>
      </c>
      <c r="L770" s="49">
        <f t="shared" si="291"/>
        <v>29.35714634471152</v>
      </c>
    </row>
    <row r="771" spans="1:12" ht="15" customHeight="1">
      <c r="A771" s="46"/>
      <c r="B771" s="47"/>
      <c r="C771" s="48"/>
      <c r="D771" s="48"/>
      <c r="E771" s="48" t="s">
        <v>342</v>
      </c>
      <c r="F771" s="49">
        <f aca="true" t="shared" si="293" ref="F771:K771">SUM(F769:F770)</f>
        <v>4727.990722983253</v>
      </c>
      <c r="G771" s="49">
        <f t="shared" si="293"/>
        <v>1174.541009399723</v>
      </c>
      <c r="H771" s="49">
        <f t="shared" si="293"/>
        <v>188.83969399550543</v>
      </c>
      <c r="I771" s="49">
        <f t="shared" si="293"/>
        <v>1363.3807033952285</v>
      </c>
      <c r="J771" s="49">
        <f t="shared" si="293"/>
        <v>392.48413629017654</v>
      </c>
      <c r="K771" s="49">
        <f t="shared" si="293"/>
        <v>3086.6843839373537</v>
      </c>
      <c r="L771" s="49">
        <f t="shared" si="291"/>
        <v>28.83636587457106</v>
      </c>
    </row>
    <row r="772" spans="1:12" ht="15" customHeight="1">
      <c r="A772" s="46">
        <v>25</v>
      </c>
      <c r="B772" s="47">
        <v>251</v>
      </c>
      <c r="C772" s="48"/>
      <c r="D772" s="48" t="s">
        <v>256</v>
      </c>
      <c r="E772" s="48" t="s">
        <v>332</v>
      </c>
      <c r="F772" s="49">
        <v>4541.815583035078</v>
      </c>
      <c r="G772" s="49">
        <v>3163.40014905918</v>
      </c>
      <c r="H772" s="49">
        <v>142.34557154958634</v>
      </c>
      <c r="I772" s="49">
        <f>G772+H772</f>
        <v>3305.7457206087665</v>
      </c>
      <c r="J772" s="49">
        <v>249.28502311362354</v>
      </c>
      <c r="K772" s="49">
        <v>1000.9852192816179</v>
      </c>
      <c r="L772" s="49">
        <f t="shared" si="291"/>
        <v>72.7846752069069</v>
      </c>
    </row>
    <row r="773" spans="1:12" ht="15" customHeight="1">
      <c r="A773" s="46">
        <v>25</v>
      </c>
      <c r="B773" s="47">
        <v>252</v>
      </c>
      <c r="C773" s="48"/>
      <c r="D773" s="48" t="s">
        <v>257</v>
      </c>
      <c r="E773" s="48" t="s">
        <v>332</v>
      </c>
      <c r="F773" s="49">
        <v>3617.354095864923</v>
      </c>
      <c r="G773" s="49">
        <v>2376.600250940821</v>
      </c>
      <c r="H773" s="49">
        <v>150.43362845041366</v>
      </c>
      <c r="I773" s="49">
        <f>G773+H773</f>
        <v>2527.0338793912347</v>
      </c>
      <c r="J773" s="49">
        <v>298.7656691863764</v>
      </c>
      <c r="K773" s="49">
        <v>791.7945243183815</v>
      </c>
      <c r="L773" s="49">
        <f t="shared" si="291"/>
        <v>69.8586262893075</v>
      </c>
    </row>
    <row r="774" spans="1:12" ht="15" customHeight="1">
      <c r="A774" s="46">
        <v>25</v>
      </c>
      <c r="B774" s="47">
        <v>253</v>
      </c>
      <c r="C774" s="48"/>
      <c r="D774" s="48" t="s">
        <v>258</v>
      </c>
      <c r="E774" s="48" t="s">
        <v>333</v>
      </c>
      <c r="F774" s="49">
        <v>12.816017510847137</v>
      </c>
      <c r="G774" s="49">
        <v>6.87901537284895</v>
      </c>
      <c r="H774" s="49">
        <v>1.0969862332695985</v>
      </c>
      <c r="I774" s="49">
        <f>G774+H774</f>
        <v>7.976001606118548</v>
      </c>
      <c r="J774" s="49">
        <v>0.29605710319296624</v>
      </c>
      <c r="K774" s="49">
        <v>2.667529579581113</v>
      </c>
      <c r="L774" s="49">
        <f t="shared" si="291"/>
        <v>62.23463411600266</v>
      </c>
    </row>
    <row r="775" spans="1:12" ht="15" customHeight="1">
      <c r="A775" s="46">
        <v>25</v>
      </c>
      <c r="B775" s="47"/>
      <c r="C775" s="48"/>
      <c r="D775" s="48"/>
      <c r="E775" s="48" t="s">
        <v>332</v>
      </c>
      <c r="F775" s="49">
        <v>3779.098175965835</v>
      </c>
      <c r="G775" s="49">
        <v>572.6992106471482</v>
      </c>
      <c r="H775" s="49">
        <v>131.89078570555498</v>
      </c>
      <c r="I775" s="49">
        <f>G775+H775</f>
        <v>704.5899963527032</v>
      </c>
      <c r="J775" s="49">
        <v>272.23716635744086</v>
      </c>
      <c r="K775" s="49">
        <v>2809.5120312748195</v>
      </c>
      <c r="L775" s="49">
        <f t="shared" si="291"/>
        <v>18.644395131984872</v>
      </c>
    </row>
    <row r="776" spans="1:12" ht="15" customHeight="1">
      <c r="A776" s="46"/>
      <c r="B776" s="47"/>
      <c r="C776" s="48"/>
      <c r="D776" s="48"/>
      <c r="E776" s="48" t="s">
        <v>342</v>
      </c>
      <c r="F776" s="49">
        <f aca="true" t="shared" si="294" ref="F776:K776">SUM(F774:F775)</f>
        <v>3791.914193476682</v>
      </c>
      <c r="G776" s="49">
        <f t="shared" si="294"/>
        <v>579.5782260199971</v>
      </c>
      <c r="H776" s="49">
        <f t="shared" si="294"/>
        <v>132.98777193882458</v>
      </c>
      <c r="I776" s="49">
        <f t="shared" si="294"/>
        <v>712.5659979588218</v>
      </c>
      <c r="J776" s="49">
        <f t="shared" si="294"/>
        <v>272.53322346063385</v>
      </c>
      <c r="K776" s="49">
        <f t="shared" si="294"/>
        <v>2812.1795608544007</v>
      </c>
      <c r="L776" s="49">
        <f t="shared" si="291"/>
        <v>18.79172263931145</v>
      </c>
    </row>
    <row r="777" spans="1:12" ht="15" customHeight="1">
      <c r="A777" s="46">
        <v>25</v>
      </c>
      <c r="B777" s="47">
        <v>254</v>
      </c>
      <c r="C777" s="48"/>
      <c r="D777" s="48" t="s">
        <v>259</v>
      </c>
      <c r="E777" s="48" t="s">
        <v>333</v>
      </c>
      <c r="F777" s="49">
        <v>162.12906723294415</v>
      </c>
      <c r="G777" s="49">
        <v>95.46697462715106</v>
      </c>
      <c r="H777" s="49">
        <v>16.516918766730402</v>
      </c>
      <c r="I777" s="49">
        <f>G777+H777</f>
        <v>111.98389339388146</v>
      </c>
      <c r="J777" s="49">
        <v>3.7257970831959195</v>
      </c>
      <c r="K777" s="49">
        <v>34.502932695447434</v>
      </c>
      <c r="L777" s="49">
        <f t="shared" si="291"/>
        <v>69.07083060743511</v>
      </c>
    </row>
    <row r="778" spans="1:12" ht="15" customHeight="1">
      <c r="A778" s="46">
        <v>25</v>
      </c>
      <c r="B778" s="47"/>
      <c r="C778" s="48"/>
      <c r="D778" s="48"/>
      <c r="E778" s="48" t="s">
        <v>332</v>
      </c>
      <c r="F778" s="49">
        <v>5146.070800263695</v>
      </c>
      <c r="G778" s="49">
        <v>1661.5807618977772</v>
      </c>
      <c r="H778" s="49">
        <v>146.4795536464565</v>
      </c>
      <c r="I778" s="49">
        <f>G778+H778</f>
        <v>1808.0603155442336</v>
      </c>
      <c r="J778" s="49">
        <v>321.8866284751397</v>
      </c>
      <c r="K778" s="49">
        <v>3069.1686583461374</v>
      </c>
      <c r="L778" s="49">
        <f t="shared" si="291"/>
        <v>35.13477341686759</v>
      </c>
    </row>
    <row r="779" spans="1:12" ht="15" customHeight="1">
      <c r="A779" s="46"/>
      <c r="B779" s="47"/>
      <c r="C779" s="48"/>
      <c r="D779" s="48"/>
      <c r="E779" s="48" t="s">
        <v>342</v>
      </c>
      <c r="F779" s="49">
        <f aca="true" t="shared" si="295" ref="F779:K779">SUM(F777:F778)</f>
        <v>5308.199867496639</v>
      </c>
      <c r="G779" s="49">
        <f t="shared" si="295"/>
        <v>1757.0477365249283</v>
      </c>
      <c r="H779" s="49">
        <f t="shared" si="295"/>
        <v>162.99647241318692</v>
      </c>
      <c r="I779" s="49">
        <f t="shared" si="295"/>
        <v>1920.0442089381152</v>
      </c>
      <c r="J779" s="49">
        <f t="shared" si="295"/>
        <v>325.6124255583356</v>
      </c>
      <c r="K779" s="49">
        <f t="shared" si="295"/>
        <v>3103.6715910415846</v>
      </c>
      <c r="L779" s="49">
        <f t="shared" si="291"/>
        <v>36.17128700625987</v>
      </c>
    </row>
    <row r="780" spans="1:12" ht="15" customHeight="1">
      <c r="A780" s="46">
        <v>25</v>
      </c>
      <c r="B780" s="47">
        <v>255</v>
      </c>
      <c r="C780" s="48"/>
      <c r="D780" s="48" t="s">
        <v>260</v>
      </c>
      <c r="E780" s="48" t="s">
        <v>333</v>
      </c>
      <c r="F780" s="49">
        <v>314.02985261400255</v>
      </c>
      <c r="G780" s="49">
        <v>47.174305513595165</v>
      </c>
      <c r="H780" s="49">
        <v>25.077851004531723</v>
      </c>
      <c r="I780" s="49">
        <f>G780+H780</f>
        <v>72.2521565181269</v>
      </c>
      <c r="J780" s="49">
        <v>7.024108789740778</v>
      </c>
      <c r="K780" s="49">
        <v>36.244300822837495</v>
      </c>
      <c r="L780" s="49">
        <f t="shared" si="291"/>
        <v>23.0080535072369</v>
      </c>
    </row>
    <row r="781" spans="1:12" ht="15" customHeight="1">
      <c r="A781" s="46">
        <v>25</v>
      </c>
      <c r="B781" s="47"/>
      <c r="C781" s="48"/>
      <c r="D781" s="48"/>
      <c r="E781" s="48" t="s">
        <v>332</v>
      </c>
      <c r="F781" s="49">
        <v>4643.936158977597</v>
      </c>
      <c r="G781" s="49">
        <v>1284.2999480309168</v>
      </c>
      <c r="H781" s="49">
        <v>247.88853563090768</v>
      </c>
      <c r="I781" s="49">
        <f>G781+H781</f>
        <v>1532.1884836618244</v>
      </c>
      <c r="J781" s="49">
        <v>523.0058596895615</v>
      </c>
      <c r="K781" s="49">
        <v>2707.9645335071905</v>
      </c>
      <c r="L781" s="49">
        <f t="shared" si="291"/>
        <v>32.993314964070244</v>
      </c>
    </row>
    <row r="782" spans="1:12" ht="15" customHeight="1">
      <c r="A782" s="46"/>
      <c r="B782" s="47"/>
      <c r="C782" s="48"/>
      <c r="D782" s="48"/>
      <c r="E782" s="48" t="s">
        <v>342</v>
      </c>
      <c r="F782" s="49">
        <f aca="true" t="shared" si="296" ref="F782:K782">SUM(F780:F781)</f>
        <v>4957.966011591599</v>
      </c>
      <c r="G782" s="49">
        <f t="shared" si="296"/>
        <v>1331.4742535445118</v>
      </c>
      <c r="H782" s="49">
        <f t="shared" si="296"/>
        <v>272.9663866354394</v>
      </c>
      <c r="I782" s="49">
        <f t="shared" si="296"/>
        <v>1604.4406401799513</v>
      </c>
      <c r="J782" s="49">
        <f t="shared" si="296"/>
        <v>530.0299684793023</v>
      </c>
      <c r="K782" s="49">
        <f t="shared" si="296"/>
        <v>2744.208834330028</v>
      </c>
      <c r="L782" s="49">
        <f t="shared" si="291"/>
        <v>32.36086404039095</v>
      </c>
    </row>
    <row r="783" spans="1:12" ht="15" customHeight="1">
      <c r="A783" s="46">
        <v>32</v>
      </c>
      <c r="B783" s="47">
        <v>256</v>
      </c>
      <c r="C783" s="48"/>
      <c r="D783" s="48" t="s">
        <v>309</v>
      </c>
      <c r="E783" s="48" t="s">
        <v>333</v>
      </c>
      <c r="F783" s="49">
        <v>305.7171732385542</v>
      </c>
      <c r="G783" s="49">
        <v>64.14205682026127</v>
      </c>
      <c r="H783" s="49">
        <v>27.250603333018912</v>
      </c>
      <c r="I783" s="49">
        <f>G783+H783</f>
        <v>91.39266015328019</v>
      </c>
      <c r="J783" s="49">
        <v>5.588860480441697</v>
      </c>
      <c r="K783" s="49">
        <v>41.62699080131362</v>
      </c>
      <c r="L783" s="49">
        <f t="shared" si="291"/>
        <v>29.894513018398733</v>
      </c>
    </row>
    <row r="784" spans="1:12" ht="15" customHeight="1">
      <c r="A784" s="46">
        <v>32</v>
      </c>
      <c r="B784" s="47"/>
      <c r="C784" s="48"/>
      <c r="D784" s="48"/>
      <c r="E784" s="48" t="s">
        <v>332</v>
      </c>
      <c r="F784" s="49">
        <v>6692.1080961951275</v>
      </c>
      <c r="G784" s="49">
        <v>2473.550196323944</v>
      </c>
      <c r="H784" s="49">
        <v>225.55340487082356</v>
      </c>
      <c r="I784" s="49">
        <f>G784+H784</f>
        <v>2699.1036011947676</v>
      </c>
      <c r="J784" s="49">
        <v>505.8626902970386</v>
      </c>
      <c r="K784" s="49">
        <v>3685.826983157098</v>
      </c>
      <c r="L784" s="49">
        <f t="shared" si="291"/>
        <v>40.332636030332104</v>
      </c>
    </row>
    <row r="785" spans="1:12" ht="15" customHeight="1">
      <c r="A785" s="46"/>
      <c r="B785" s="47"/>
      <c r="C785" s="48"/>
      <c r="D785" s="48"/>
      <c r="E785" s="48" t="s">
        <v>342</v>
      </c>
      <c r="F785" s="49">
        <f aca="true" t="shared" si="297" ref="F785:K785">SUM(F783:F784)</f>
        <v>6997.825269433682</v>
      </c>
      <c r="G785" s="49">
        <f t="shared" si="297"/>
        <v>2537.692253144205</v>
      </c>
      <c r="H785" s="49">
        <f t="shared" si="297"/>
        <v>252.80400820384247</v>
      </c>
      <c r="I785" s="49">
        <f t="shared" si="297"/>
        <v>2790.496261348048</v>
      </c>
      <c r="J785" s="49">
        <f t="shared" si="297"/>
        <v>511.45155077748035</v>
      </c>
      <c r="K785" s="49">
        <f t="shared" si="297"/>
        <v>3727.4539739584116</v>
      </c>
      <c r="L785" s="49">
        <f t="shared" si="291"/>
        <v>39.87662100591255</v>
      </c>
    </row>
    <row r="786" spans="1:12" ht="15" customHeight="1">
      <c r="A786" s="46">
        <v>32</v>
      </c>
      <c r="B786" s="47">
        <v>257</v>
      </c>
      <c r="C786" s="48"/>
      <c r="D786" s="48" t="s">
        <v>310</v>
      </c>
      <c r="E786" s="48" t="s">
        <v>333</v>
      </c>
      <c r="F786" s="49">
        <v>67.53309812434063</v>
      </c>
      <c r="G786" s="49">
        <v>3.3712108737864073</v>
      </c>
      <c r="H786" s="49">
        <v>0.7126709385113269</v>
      </c>
      <c r="I786" s="49">
        <f>G786+H786</f>
        <v>4.083881812297734</v>
      </c>
      <c r="J786" s="49">
        <v>0.7489920880041908</v>
      </c>
      <c r="K786" s="49">
        <v>2.6308791036990162</v>
      </c>
      <c r="L786" s="49">
        <f t="shared" si="291"/>
        <v>6.047230063070067</v>
      </c>
    </row>
    <row r="787" spans="1:12" ht="15" customHeight="1">
      <c r="A787" s="46">
        <v>32</v>
      </c>
      <c r="B787" s="47"/>
      <c r="C787" s="48"/>
      <c r="D787" s="48"/>
      <c r="E787" s="48" t="s">
        <v>332</v>
      </c>
      <c r="F787" s="49">
        <v>7371.631404241551</v>
      </c>
      <c r="G787" s="49">
        <v>3047.8060010395893</v>
      </c>
      <c r="H787" s="49">
        <v>175.41950281299285</v>
      </c>
      <c r="I787" s="49">
        <f>G787+H787</f>
        <v>3223.2255038525823</v>
      </c>
      <c r="J787" s="49">
        <v>352.8710313342764</v>
      </c>
      <c r="K787" s="49">
        <v>3832.4272295452392</v>
      </c>
      <c r="L787" s="49">
        <f t="shared" si="291"/>
        <v>43.72472424486629</v>
      </c>
    </row>
    <row r="788" spans="1:12" ht="15" customHeight="1">
      <c r="A788" s="46"/>
      <c r="B788" s="47"/>
      <c r="C788" s="48"/>
      <c r="D788" s="48"/>
      <c r="E788" s="48" t="s">
        <v>342</v>
      </c>
      <c r="F788" s="49">
        <f aca="true" t="shared" si="298" ref="F788:K788">SUM(F786:F787)</f>
        <v>7439.164502365891</v>
      </c>
      <c r="G788" s="49">
        <f t="shared" si="298"/>
        <v>3051.1772119133757</v>
      </c>
      <c r="H788" s="49">
        <f t="shared" si="298"/>
        <v>176.13217375150418</v>
      </c>
      <c r="I788" s="49">
        <f t="shared" si="298"/>
        <v>3227.30938566488</v>
      </c>
      <c r="J788" s="49">
        <f t="shared" si="298"/>
        <v>353.62002342228055</v>
      </c>
      <c r="K788" s="49">
        <f t="shared" si="298"/>
        <v>3835.0581086489383</v>
      </c>
      <c r="L788" s="49">
        <f t="shared" si="291"/>
        <v>43.382686115335844</v>
      </c>
    </row>
    <row r="789" spans="1:12" ht="15" customHeight="1">
      <c r="A789" s="46">
        <v>32</v>
      </c>
      <c r="B789" s="47">
        <v>258</v>
      </c>
      <c r="C789" s="48"/>
      <c r="D789" s="48" t="s">
        <v>60</v>
      </c>
      <c r="E789" s="48" t="s">
        <v>333</v>
      </c>
      <c r="F789" s="49">
        <v>255.5460216380477</v>
      </c>
      <c r="G789" s="49">
        <v>24.697374060790537</v>
      </c>
      <c r="H789" s="49">
        <v>7.668093913742328</v>
      </c>
      <c r="I789" s="49">
        <f>G789+H789</f>
        <v>32.36546797453286</v>
      </c>
      <c r="J789" s="49">
        <v>4.282553212263974</v>
      </c>
      <c r="K789" s="49">
        <v>32.34346451584316</v>
      </c>
      <c r="L789" s="49">
        <f t="shared" si="291"/>
        <v>12.665220834615425</v>
      </c>
    </row>
    <row r="790" spans="1:12" ht="15" customHeight="1">
      <c r="A790" s="46">
        <v>32</v>
      </c>
      <c r="B790" s="47"/>
      <c r="C790" s="48"/>
      <c r="D790" s="48"/>
      <c r="E790" s="48" t="s">
        <v>332</v>
      </c>
      <c r="F790" s="49">
        <v>6143.1096266690765</v>
      </c>
      <c r="G790" s="49">
        <v>2124.6606360481105</v>
      </c>
      <c r="H790" s="49">
        <v>210.15776251120758</v>
      </c>
      <c r="I790" s="49">
        <f>G790+H790</f>
        <v>2334.818398559318</v>
      </c>
      <c r="J790" s="49">
        <v>452.99987001508407</v>
      </c>
      <c r="K790" s="49">
        <v>3641.798237112086</v>
      </c>
      <c r="L790" s="49">
        <f t="shared" si="291"/>
        <v>38.00710943563782</v>
      </c>
    </row>
    <row r="791" spans="1:12" ht="15" customHeight="1">
      <c r="A791" s="46"/>
      <c r="B791" s="47"/>
      <c r="C791" s="48"/>
      <c r="D791" s="48"/>
      <c r="E791" s="48" t="s">
        <v>342</v>
      </c>
      <c r="F791" s="49">
        <f aca="true" t="shared" si="299" ref="F791:K791">SUM(F789:F790)</f>
        <v>6398.6556483071245</v>
      </c>
      <c r="G791" s="49">
        <f t="shared" si="299"/>
        <v>2149.358010108901</v>
      </c>
      <c r="H791" s="49">
        <f t="shared" si="299"/>
        <v>217.8258564249499</v>
      </c>
      <c r="I791" s="49">
        <f t="shared" si="299"/>
        <v>2367.183866533851</v>
      </c>
      <c r="J791" s="49">
        <f t="shared" si="299"/>
        <v>457.28242322734803</v>
      </c>
      <c r="K791" s="49">
        <f t="shared" si="299"/>
        <v>3674.1417016279293</v>
      </c>
      <c r="L791" s="49">
        <f t="shared" si="291"/>
        <v>36.99501890151146</v>
      </c>
    </row>
    <row r="792" spans="1:12" ht="15" customHeight="1">
      <c r="A792" s="46">
        <v>32</v>
      </c>
      <c r="B792" s="47">
        <v>259</v>
      </c>
      <c r="C792" s="48"/>
      <c r="D792" s="48" t="s">
        <v>286</v>
      </c>
      <c r="E792" s="48" t="s">
        <v>333</v>
      </c>
      <c r="F792" s="49">
        <v>15.136627683310328</v>
      </c>
      <c r="G792" s="49">
        <v>3.9907780219780227</v>
      </c>
      <c r="H792" s="49">
        <v>1.1765848351648351</v>
      </c>
      <c r="I792" s="49">
        <f>G792+H792</f>
        <v>5.167362857142858</v>
      </c>
      <c r="J792" s="49">
        <v>0.22440018630326033</v>
      </c>
      <c r="K792" s="49">
        <v>1.7539013421978302</v>
      </c>
      <c r="L792" s="49">
        <f t="shared" si="291"/>
        <v>34.13813806651531</v>
      </c>
    </row>
    <row r="793" spans="1:12" ht="15" customHeight="1">
      <c r="A793" s="46">
        <v>32</v>
      </c>
      <c r="B793" s="47"/>
      <c r="C793" s="48"/>
      <c r="D793" s="48"/>
      <c r="E793" s="48" t="s">
        <v>332</v>
      </c>
      <c r="F793" s="49">
        <v>6403.25686572535</v>
      </c>
      <c r="G793" s="49">
        <v>2718.0721206946628</v>
      </c>
      <c r="H793" s="49">
        <v>274.73953411036473</v>
      </c>
      <c r="I793" s="49">
        <f>G793+H793</f>
        <v>2992.8116548050275</v>
      </c>
      <c r="J793" s="49">
        <v>561.2956841593297</v>
      </c>
      <c r="K793" s="49">
        <v>2912.530347772718</v>
      </c>
      <c r="L793" s="49">
        <f t="shared" si="291"/>
        <v>46.73889736994031</v>
      </c>
    </row>
    <row r="794" spans="1:12" ht="15" customHeight="1">
      <c r="A794" s="46"/>
      <c r="B794" s="47"/>
      <c r="C794" s="48"/>
      <c r="D794" s="48"/>
      <c r="E794" s="48" t="s">
        <v>342</v>
      </c>
      <c r="F794" s="49">
        <f aca="true" t="shared" si="300" ref="F794:K794">SUM(F792:F793)</f>
        <v>6418.39349340866</v>
      </c>
      <c r="G794" s="49">
        <f t="shared" si="300"/>
        <v>2722.0628987166406</v>
      </c>
      <c r="H794" s="49">
        <f t="shared" si="300"/>
        <v>275.91611894552955</v>
      </c>
      <c r="I794" s="49">
        <f t="shared" si="300"/>
        <v>2997.9790176621705</v>
      </c>
      <c r="J794" s="49">
        <f t="shared" si="300"/>
        <v>561.5200843456329</v>
      </c>
      <c r="K794" s="49">
        <f t="shared" si="300"/>
        <v>2914.284249114916</v>
      </c>
      <c r="L794" s="49">
        <f t="shared" si="291"/>
        <v>46.70918074345132</v>
      </c>
    </row>
    <row r="795" spans="1:12" ht="15" customHeight="1">
      <c r="A795" s="46">
        <v>32</v>
      </c>
      <c r="B795" s="47">
        <v>260</v>
      </c>
      <c r="C795" s="48"/>
      <c r="D795" s="48" t="s">
        <v>311</v>
      </c>
      <c r="E795" s="48" t="s">
        <v>333</v>
      </c>
      <c r="F795" s="49">
        <v>741.5719940378746</v>
      </c>
      <c r="G795" s="49">
        <v>136.78277570127113</v>
      </c>
      <c r="H795" s="49">
        <v>55.5343911238118</v>
      </c>
      <c r="I795" s="49">
        <f>G795+H795</f>
        <v>192.31716682508295</v>
      </c>
      <c r="J795" s="49">
        <v>10.758994177829738</v>
      </c>
      <c r="K795" s="49">
        <v>113.61040650809404</v>
      </c>
      <c r="L795" s="49">
        <f t="shared" si="291"/>
        <v>25.933714915245393</v>
      </c>
    </row>
    <row r="796" spans="1:12" ht="15" customHeight="1">
      <c r="A796" s="46">
        <v>32</v>
      </c>
      <c r="B796" s="47"/>
      <c r="C796" s="48"/>
      <c r="D796" s="48"/>
      <c r="E796" s="48" t="s">
        <v>332</v>
      </c>
      <c r="F796" s="49">
        <v>6529.787477561985</v>
      </c>
      <c r="G796" s="49">
        <v>1795.6422876524448</v>
      </c>
      <c r="H796" s="49">
        <v>171.346062033457</v>
      </c>
      <c r="I796" s="49">
        <f>G796+H796</f>
        <v>1966.9883496859018</v>
      </c>
      <c r="J796" s="49">
        <v>411.2682768578541</v>
      </c>
      <c r="K796" s="49">
        <v>4418.04729606649</v>
      </c>
      <c r="L796" s="49">
        <f t="shared" si="291"/>
        <v>30.12331345307907</v>
      </c>
    </row>
    <row r="797" spans="1:12" ht="15" customHeight="1">
      <c r="A797" s="46"/>
      <c r="B797" s="47"/>
      <c r="C797" s="48"/>
      <c r="D797" s="48"/>
      <c r="E797" s="48" t="s">
        <v>342</v>
      </c>
      <c r="F797" s="49">
        <f aca="true" t="shared" si="301" ref="F797:K797">SUM(F795:F796)</f>
        <v>7271.35947159986</v>
      </c>
      <c r="G797" s="49">
        <f t="shared" si="301"/>
        <v>1932.4250633537158</v>
      </c>
      <c r="H797" s="49">
        <f t="shared" si="301"/>
        <v>226.8804531572688</v>
      </c>
      <c r="I797" s="49">
        <f t="shared" si="301"/>
        <v>2159.3055165109845</v>
      </c>
      <c r="J797" s="49">
        <f t="shared" si="301"/>
        <v>422.02727103568384</v>
      </c>
      <c r="K797" s="49">
        <f t="shared" si="301"/>
        <v>4531.657702574585</v>
      </c>
      <c r="L797" s="49">
        <f t="shared" si="291"/>
        <v>29.69603586433459</v>
      </c>
    </row>
    <row r="798" spans="1:12" ht="15" customHeight="1">
      <c r="A798" s="46">
        <v>32</v>
      </c>
      <c r="B798" s="47">
        <v>261</v>
      </c>
      <c r="C798" s="48"/>
      <c r="D798" s="48" t="s">
        <v>312</v>
      </c>
      <c r="E798" s="48" t="s">
        <v>333</v>
      </c>
      <c r="F798" s="49">
        <v>303.05667431683884</v>
      </c>
      <c r="G798" s="49">
        <v>42.772240967741936</v>
      </c>
      <c r="H798" s="49">
        <v>15.246626236559141</v>
      </c>
      <c r="I798" s="49">
        <f>G798+H798</f>
        <v>58.018867204301074</v>
      </c>
      <c r="J798" s="49">
        <v>3.506042682131251</v>
      </c>
      <c r="K798" s="49">
        <v>53.63666279460955</v>
      </c>
      <c r="L798" s="49">
        <f t="shared" si="291"/>
        <v>19.144560117373846</v>
      </c>
    </row>
    <row r="799" spans="1:12" ht="15" customHeight="1">
      <c r="A799" s="46">
        <v>32</v>
      </c>
      <c r="B799" s="47"/>
      <c r="C799" s="48"/>
      <c r="D799" s="48"/>
      <c r="E799" s="48" t="s">
        <v>332</v>
      </c>
      <c r="F799" s="49">
        <v>5964.295673196032</v>
      </c>
      <c r="G799" s="49">
        <v>1679.8297442148287</v>
      </c>
      <c r="H799" s="49">
        <v>142.76257293722082</v>
      </c>
      <c r="I799" s="49">
        <f>G799+H799</f>
        <v>1822.5923171520494</v>
      </c>
      <c r="J799" s="49">
        <v>309.57229078406624</v>
      </c>
      <c r="K799" s="49">
        <v>4007.399126624029</v>
      </c>
      <c r="L799" s="49">
        <f t="shared" si="291"/>
        <v>30.55838303494759</v>
      </c>
    </row>
    <row r="800" spans="1:12" ht="15" customHeight="1">
      <c r="A800" s="46"/>
      <c r="B800" s="47"/>
      <c r="C800" s="48"/>
      <c r="D800" s="48"/>
      <c r="E800" s="48" t="s">
        <v>342</v>
      </c>
      <c r="F800" s="49">
        <f aca="true" t="shared" si="302" ref="F800:K800">SUM(F798:F799)</f>
        <v>6267.352347512871</v>
      </c>
      <c r="G800" s="49">
        <f t="shared" si="302"/>
        <v>1722.6019851825706</v>
      </c>
      <c r="H800" s="49">
        <f t="shared" si="302"/>
        <v>158.00919917377996</v>
      </c>
      <c r="I800" s="49">
        <f t="shared" si="302"/>
        <v>1880.6111843563506</v>
      </c>
      <c r="J800" s="49">
        <f t="shared" si="302"/>
        <v>313.0783334661975</v>
      </c>
      <c r="K800" s="49">
        <f t="shared" si="302"/>
        <v>4061.0357894186386</v>
      </c>
      <c r="L800" s="49">
        <f t="shared" si="291"/>
        <v>30.006469719269095</v>
      </c>
    </row>
    <row r="801" spans="1:12" s="52" customFormat="1" ht="15" customHeight="1">
      <c r="A801" s="50"/>
      <c r="B801" s="67" t="s">
        <v>333</v>
      </c>
      <c r="C801" s="68"/>
      <c r="D801" s="68"/>
      <c r="E801" s="69"/>
      <c r="F801" s="51">
        <f aca="true" t="shared" si="303" ref="F801:K801">F766+F769+F774+F777+F780+F783+F786+F789+F792+F795+F798</f>
        <v>2992.714048327494</v>
      </c>
      <c r="G801" s="51">
        <f t="shared" si="303"/>
        <v>468.03735</v>
      </c>
      <c r="H801" s="51">
        <f t="shared" si="303"/>
        <v>190.35657</v>
      </c>
      <c r="I801" s="51">
        <f t="shared" si="303"/>
        <v>658.3939200000001</v>
      </c>
      <c r="J801" s="51">
        <f t="shared" si="303"/>
        <v>54.090906742391525</v>
      </c>
      <c r="K801" s="51">
        <f t="shared" si="303"/>
        <v>506.1239538347247</v>
      </c>
      <c r="L801" s="51">
        <f t="shared" si="291"/>
        <v>21.999894054961572</v>
      </c>
    </row>
    <row r="802" spans="1:12" s="52" customFormat="1" ht="15" customHeight="1">
      <c r="A802" s="50"/>
      <c r="B802" s="67" t="s">
        <v>332</v>
      </c>
      <c r="C802" s="68"/>
      <c r="D802" s="68"/>
      <c r="E802" s="69"/>
      <c r="F802" s="51">
        <f aca="true" t="shared" si="304" ref="F802:K802">F767+F770+F772+F773+F775+F778+F781+F784+F787+F790+F793+F796+F799</f>
        <v>70142.04344927348</v>
      </c>
      <c r="G802" s="51">
        <f t="shared" si="304"/>
        <v>24862.365279999998</v>
      </c>
      <c r="H802" s="51">
        <f t="shared" si="304"/>
        <v>2375.4561625000006</v>
      </c>
      <c r="I802" s="51">
        <f t="shared" si="304"/>
        <v>27237.821442499997</v>
      </c>
      <c r="J802" s="51">
        <f t="shared" si="304"/>
        <v>5040.026850557609</v>
      </c>
      <c r="K802" s="51">
        <f t="shared" si="304"/>
        <v>39652.74078096624</v>
      </c>
      <c r="L802" s="51">
        <f t="shared" si="291"/>
        <v>38.832375139167866</v>
      </c>
    </row>
    <row r="803" spans="1:12" s="52" customFormat="1" ht="15" customHeight="1">
      <c r="A803" s="50"/>
      <c r="B803" s="67" t="s">
        <v>342</v>
      </c>
      <c r="C803" s="68"/>
      <c r="D803" s="68"/>
      <c r="E803" s="69"/>
      <c r="F803" s="51">
        <f aca="true" t="shared" si="305" ref="F803:K803">F801+F802</f>
        <v>73134.75749760098</v>
      </c>
      <c r="G803" s="51">
        <f t="shared" si="305"/>
        <v>25330.402629999997</v>
      </c>
      <c r="H803" s="51">
        <f t="shared" si="305"/>
        <v>2565.8127325000005</v>
      </c>
      <c r="I803" s="51">
        <f t="shared" si="305"/>
        <v>27896.215362499996</v>
      </c>
      <c r="J803" s="51">
        <f t="shared" si="305"/>
        <v>5094.1177573</v>
      </c>
      <c r="K803" s="51">
        <f t="shared" si="305"/>
        <v>40158.86473480096</v>
      </c>
      <c r="L803" s="51">
        <f t="shared" si="291"/>
        <v>38.14358085950455</v>
      </c>
    </row>
    <row r="804" spans="1:12" s="52" customFormat="1" ht="15" customHeight="1">
      <c r="A804" s="50"/>
      <c r="B804" s="70"/>
      <c r="C804" s="71"/>
      <c r="D804" s="71"/>
      <c r="E804" s="71"/>
      <c r="F804" s="71"/>
      <c r="G804" s="71"/>
      <c r="H804" s="71"/>
      <c r="I804" s="71"/>
      <c r="J804" s="71"/>
      <c r="K804" s="71"/>
      <c r="L804" s="72"/>
    </row>
    <row r="805" spans="1:12" ht="15" customHeight="1">
      <c r="A805" s="46">
        <v>26</v>
      </c>
      <c r="B805" s="47">
        <v>262</v>
      </c>
      <c r="C805" s="48" t="s">
        <v>261</v>
      </c>
      <c r="D805" s="48" t="s">
        <v>261</v>
      </c>
      <c r="E805" s="48" t="s">
        <v>333</v>
      </c>
      <c r="F805" s="49">
        <v>198.70738933469602</v>
      </c>
      <c r="G805" s="49">
        <v>32.389704480457574</v>
      </c>
      <c r="H805" s="49">
        <v>9.971859151572927</v>
      </c>
      <c r="I805" s="49">
        <f>G805+H805</f>
        <v>42.3615636320305</v>
      </c>
      <c r="J805" s="49">
        <v>19.943718303145854</v>
      </c>
      <c r="K805" s="49">
        <v>136.40210739951956</v>
      </c>
      <c r="L805" s="49">
        <f aca="true" t="shared" si="306" ref="L805:L846">I805/F805*100</f>
        <v>21.318564837404267</v>
      </c>
    </row>
    <row r="806" spans="1:12" ht="15" customHeight="1">
      <c r="A806" s="46">
        <v>26</v>
      </c>
      <c r="B806" s="47"/>
      <c r="C806" s="48"/>
      <c r="D806" s="48"/>
      <c r="E806" s="48" t="s">
        <v>332</v>
      </c>
      <c r="F806" s="49">
        <v>6638.728007079123</v>
      </c>
      <c r="G806" s="49">
        <v>2427.2921034712967</v>
      </c>
      <c r="H806" s="49">
        <v>369.1714092680913</v>
      </c>
      <c r="I806" s="49">
        <f>G806+H806</f>
        <v>2796.463512739388</v>
      </c>
      <c r="J806" s="49">
        <v>746.2009765354942</v>
      </c>
      <c r="K806" s="49">
        <v>3179.9924178740184</v>
      </c>
      <c r="L806" s="49">
        <f t="shared" si="306"/>
        <v>42.12348374202731</v>
      </c>
    </row>
    <row r="807" spans="1:12" ht="15" customHeight="1">
      <c r="A807" s="46"/>
      <c r="B807" s="47"/>
      <c r="C807" s="48"/>
      <c r="D807" s="48"/>
      <c r="E807" s="48" t="s">
        <v>342</v>
      </c>
      <c r="F807" s="49">
        <f aca="true" t="shared" si="307" ref="F807:K807">SUM(F805:F806)</f>
        <v>6837.435396413819</v>
      </c>
      <c r="G807" s="49">
        <f t="shared" si="307"/>
        <v>2459.6818079517543</v>
      </c>
      <c r="H807" s="49">
        <f t="shared" si="307"/>
        <v>379.1432684196642</v>
      </c>
      <c r="I807" s="49">
        <f t="shared" si="307"/>
        <v>2838.8250763714186</v>
      </c>
      <c r="J807" s="49">
        <f t="shared" si="307"/>
        <v>766.14469483864</v>
      </c>
      <c r="K807" s="49">
        <f t="shared" si="307"/>
        <v>3316.394525273538</v>
      </c>
      <c r="L807" s="49">
        <f t="shared" si="306"/>
        <v>41.51885775564856</v>
      </c>
    </row>
    <row r="808" spans="1:12" ht="15" customHeight="1">
      <c r="A808" s="46">
        <v>26</v>
      </c>
      <c r="B808" s="47">
        <v>263</v>
      </c>
      <c r="C808" s="48"/>
      <c r="D808" s="48" t="s">
        <v>262</v>
      </c>
      <c r="E808" s="48" t="s">
        <v>333</v>
      </c>
      <c r="F808" s="49">
        <v>5718.6022880917035</v>
      </c>
      <c r="G808" s="49">
        <v>1605.0130071183203</v>
      </c>
      <c r="H808" s="49">
        <v>338.9959466636498</v>
      </c>
      <c r="I808" s="49">
        <f>G808+H808</f>
        <v>1944.0089537819701</v>
      </c>
      <c r="J808" s="49">
        <v>700.2596987801312</v>
      </c>
      <c r="K808" s="49">
        <v>2822.3282401523193</v>
      </c>
      <c r="L808" s="49">
        <f t="shared" si="306"/>
        <v>33.9944772489273</v>
      </c>
    </row>
    <row r="809" spans="1:12" ht="15" customHeight="1">
      <c r="A809" s="46">
        <v>26</v>
      </c>
      <c r="B809" s="47"/>
      <c r="C809" s="48"/>
      <c r="D809" s="48"/>
      <c r="E809" s="48" t="s">
        <v>332</v>
      </c>
      <c r="F809" s="49">
        <v>705.9918620429581</v>
      </c>
      <c r="G809" s="49">
        <v>380.1188121163278</v>
      </c>
      <c r="H809" s="49">
        <v>57.47178986207176</v>
      </c>
      <c r="I809" s="49">
        <f>G809+H809</f>
        <v>437.59060197839955</v>
      </c>
      <c r="J809" s="49">
        <v>109.50658579497824</v>
      </c>
      <c r="K809" s="49">
        <v>223.3037583155397</v>
      </c>
      <c r="L809" s="49">
        <f t="shared" si="306"/>
        <v>61.9823861300788</v>
      </c>
    </row>
    <row r="810" spans="1:12" ht="15" customHeight="1">
      <c r="A810" s="46"/>
      <c r="B810" s="47"/>
      <c r="C810" s="48"/>
      <c r="D810" s="48"/>
      <c r="E810" s="48" t="s">
        <v>342</v>
      </c>
      <c r="F810" s="49">
        <f aca="true" t="shared" si="308" ref="F810:K810">SUM(F808:F809)</f>
        <v>6424.5941501346615</v>
      </c>
      <c r="G810" s="49">
        <f t="shared" si="308"/>
        <v>1985.131819234648</v>
      </c>
      <c r="H810" s="49">
        <f t="shared" si="308"/>
        <v>396.4677365257216</v>
      </c>
      <c r="I810" s="49">
        <f t="shared" si="308"/>
        <v>2381.5995557603696</v>
      </c>
      <c r="J810" s="49">
        <f t="shared" si="308"/>
        <v>809.7662845751095</v>
      </c>
      <c r="K810" s="49">
        <f t="shared" si="308"/>
        <v>3045.631998467859</v>
      </c>
      <c r="L810" s="49">
        <f t="shared" si="306"/>
        <v>37.070038979979</v>
      </c>
    </row>
    <row r="811" spans="1:12" ht="15" customHeight="1">
      <c r="A811" s="46">
        <v>26</v>
      </c>
      <c r="B811" s="47">
        <v>264</v>
      </c>
      <c r="C811" s="48"/>
      <c r="D811" s="48" t="s">
        <v>263</v>
      </c>
      <c r="E811" s="48" t="s">
        <v>333</v>
      </c>
      <c r="F811" s="49">
        <v>696.3173503178022</v>
      </c>
      <c r="G811" s="49">
        <v>211.15363411764707</v>
      </c>
      <c r="H811" s="49">
        <v>34.22545955882353</v>
      </c>
      <c r="I811" s="49">
        <f>G811+H811</f>
        <v>245.3790936764706</v>
      </c>
      <c r="J811" s="49">
        <v>42.9973028318999</v>
      </c>
      <c r="K811" s="49">
        <v>487.81373201945036</v>
      </c>
      <c r="L811" s="49">
        <f t="shared" si="306"/>
        <v>35.23954897353607</v>
      </c>
    </row>
    <row r="812" spans="1:12" ht="15" customHeight="1">
      <c r="A812" s="46">
        <v>26</v>
      </c>
      <c r="B812" s="47"/>
      <c r="C812" s="48"/>
      <c r="D812" s="48"/>
      <c r="E812" s="48" t="s">
        <v>332</v>
      </c>
      <c r="F812" s="49">
        <v>7525.659806123843</v>
      </c>
      <c r="G812" s="49">
        <v>1857.585764603182</v>
      </c>
      <c r="H812" s="49">
        <v>401.92853558433137</v>
      </c>
      <c r="I812" s="49">
        <f>G812+H812</f>
        <v>2259.5143001875135</v>
      </c>
      <c r="J812" s="49">
        <v>748.6701840091799</v>
      </c>
      <c r="K812" s="49">
        <v>4485.404517655309</v>
      </c>
      <c r="L812" s="49">
        <f t="shared" si="306"/>
        <v>30.02413553624737</v>
      </c>
    </row>
    <row r="813" spans="1:12" ht="15" customHeight="1">
      <c r="A813" s="46"/>
      <c r="B813" s="47"/>
      <c r="C813" s="48"/>
      <c r="D813" s="48"/>
      <c r="E813" s="48" t="s">
        <v>342</v>
      </c>
      <c r="F813" s="49">
        <f aca="true" t="shared" si="309" ref="F813:K813">SUM(F811:F812)</f>
        <v>8221.977156441644</v>
      </c>
      <c r="G813" s="49">
        <f t="shared" si="309"/>
        <v>2068.7393987208293</v>
      </c>
      <c r="H813" s="49">
        <f t="shared" si="309"/>
        <v>436.15399514315493</v>
      </c>
      <c r="I813" s="49">
        <f t="shared" si="309"/>
        <v>2504.8933938639843</v>
      </c>
      <c r="J813" s="49">
        <f t="shared" si="309"/>
        <v>791.6674868410798</v>
      </c>
      <c r="K813" s="49">
        <f t="shared" si="309"/>
        <v>4973.218249674759</v>
      </c>
      <c r="L813" s="49">
        <f t="shared" si="306"/>
        <v>30.465827698164837</v>
      </c>
    </row>
    <row r="814" spans="1:12" ht="15" customHeight="1">
      <c r="A814" s="46">
        <v>26</v>
      </c>
      <c r="B814" s="47">
        <v>265</v>
      </c>
      <c r="C814" s="48"/>
      <c r="D814" s="48" t="s">
        <v>264</v>
      </c>
      <c r="E814" s="48" t="s">
        <v>333</v>
      </c>
      <c r="F814" s="49">
        <v>633.5454208540375</v>
      </c>
      <c r="G814" s="49">
        <v>549.7135925490196</v>
      </c>
      <c r="H814" s="49">
        <v>51.96611652813299</v>
      </c>
      <c r="I814" s="49">
        <f>G814+H814</f>
        <v>601.6797090771526</v>
      </c>
      <c r="J814" s="49">
        <v>49.47837824250509</v>
      </c>
      <c r="K814" s="49">
        <v>105.16749675947673</v>
      </c>
      <c r="L814" s="49">
        <f t="shared" si="306"/>
        <v>94.97025616033511</v>
      </c>
    </row>
    <row r="815" spans="1:12" ht="15" customHeight="1">
      <c r="A815" s="46">
        <v>26</v>
      </c>
      <c r="B815" s="47"/>
      <c r="C815" s="48"/>
      <c r="D815" s="48"/>
      <c r="E815" s="48" t="s">
        <v>332</v>
      </c>
      <c r="F815" s="49">
        <v>7359.769564178653</v>
      </c>
      <c r="G815" s="49">
        <v>6808.663846563921</v>
      </c>
      <c r="H815" s="49">
        <v>465.4578352897844</v>
      </c>
      <c r="I815" s="49">
        <f>G815+H815</f>
        <v>7274.121681853705</v>
      </c>
      <c r="J815" s="49">
        <v>255.07893588088183</v>
      </c>
      <c r="K815" s="49">
        <v>811.5703416577429</v>
      </c>
      <c r="L815" s="49">
        <f t="shared" si="306"/>
        <v>98.836269511184</v>
      </c>
    </row>
    <row r="816" spans="1:12" ht="15" customHeight="1">
      <c r="A816" s="46"/>
      <c r="B816" s="47"/>
      <c r="C816" s="48"/>
      <c r="D816" s="48"/>
      <c r="E816" s="48" t="s">
        <v>342</v>
      </c>
      <c r="F816" s="49">
        <f aca="true" t="shared" si="310" ref="F816:K816">SUM(F814:F815)</f>
        <v>7993.314985032691</v>
      </c>
      <c r="G816" s="49">
        <f t="shared" si="310"/>
        <v>7358.37743911294</v>
      </c>
      <c r="H816" s="49">
        <f t="shared" si="310"/>
        <v>517.4239518179173</v>
      </c>
      <c r="I816" s="49">
        <f t="shared" si="310"/>
        <v>7875.801390930857</v>
      </c>
      <c r="J816" s="49">
        <f t="shared" si="310"/>
        <v>304.5573141233869</v>
      </c>
      <c r="K816" s="49">
        <f t="shared" si="310"/>
        <v>916.7378384172197</v>
      </c>
      <c r="L816" s="49">
        <f t="shared" si="306"/>
        <v>98.5298515782016</v>
      </c>
    </row>
    <row r="817" spans="1:12" ht="15" customHeight="1">
      <c r="A817" s="46">
        <v>26</v>
      </c>
      <c r="B817" s="47">
        <v>266</v>
      </c>
      <c r="C817" s="48"/>
      <c r="D817" s="48" t="s">
        <v>265</v>
      </c>
      <c r="E817" s="48" t="s">
        <v>333</v>
      </c>
      <c r="F817" s="49">
        <v>211.68618203771902</v>
      </c>
      <c r="G817" s="49">
        <v>115.38467999999999</v>
      </c>
      <c r="H817" s="49">
        <v>26.91875</v>
      </c>
      <c r="I817" s="49">
        <f>G817+H817</f>
        <v>142.30343</v>
      </c>
      <c r="J817" s="49">
        <v>13.814266828247218</v>
      </c>
      <c r="K817" s="49">
        <v>24.038720592010897</v>
      </c>
      <c r="L817" s="49">
        <f t="shared" si="306"/>
        <v>67.22376899151776</v>
      </c>
    </row>
    <row r="818" spans="1:12" ht="15" customHeight="1">
      <c r="A818" s="46">
        <v>26</v>
      </c>
      <c r="B818" s="47"/>
      <c r="C818" s="48"/>
      <c r="D818" s="48"/>
      <c r="E818" s="48" t="s">
        <v>332</v>
      </c>
      <c r="F818" s="49">
        <v>9184.485694090728</v>
      </c>
      <c r="G818" s="49">
        <v>6837.332315894101</v>
      </c>
      <c r="H818" s="49">
        <v>888.9153053022361</v>
      </c>
      <c r="I818" s="49">
        <f>G818+H818</f>
        <v>7726.247621196338</v>
      </c>
      <c r="J818" s="49">
        <v>1588.5050117721205</v>
      </c>
      <c r="K818" s="49">
        <v>812.784050661782</v>
      </c>
      <c r="L818" s="49">
        <f t="shared" si="306"/>
        <v>84.12281186487537</v>
      </c>
    </row>
    <row r="819" spans="1:12" ht="15" customHeight="1">
      <c r="A819" s="46"/>
      <c r="B819" s="47"/>
      <c r="C819" s="48"/>
      <c r="D819" s="48"/>
      <c r="E819" s="48" t="s">
        <v>342</v>
      </c>
      <c r="F819" s="49">
        <f aca="true" t="shared" si="311" ref="F819:K819">SUM(F817:F818)</f>
        <v>9396.171876128448</v>
      </c>
      <c r="G819" s="49">
        <f t="shared" si="311"/>
        <v>6952.716995894101</v>
      </c>
      <c r="H819" s="49">
        <f t="shared" si="311"/>
        <v>915.8340553022362</v>
      </c>
      <c r="I819" s="49">
        <f t="shared" si="311"/>
        <v>7868.5510511963375</v>
      </c>
      <c r="J819" s="49">
        <f t="shared" si="311"/>
        <v>1602.3192786003676</v>
      </c>
      <c r="K819" s="49">
        <f t="shared" si="311"/>
        <v>836.8227712537929</v>
      </c>
      <c r="L819" s="49">
        <f t="shared" si="306"/>
        <v>83.74209364120802</v>
      </c>
    </row>
    <row r="820" spans="1:12" ht="15" customHeight="1">
      <c r="A820" s="46">
        <v>26</v>
      </c>
      <c r="B820" s="47">
        <v>267</v>
      </c>
      <c r="C820" s="48"/>
      <c r="D820" s="48" t="s">
        <v>266</v>
      </c>
      <c r="E820" s="48" t="s">
        <v>333</v>
      </c>
      <c r="F820" s="49">
        <v>3160.421747898039</v>
      </c>
      <c r="G820" s="49">
        <v>994.0255199999999</v>
      </c>
      <c r="H820" s="49">
        <v>67.98125</v>
      </c>
      <c r="I820" s="49">
        <f>G820+H820</f>
        <v>1062.00677</v>
      </c>
      <c r="J820" s="49">
        <v>258.4969343086095</v>
      </c>
      <c r="K820" s="49">
        <v>407.60268925106254</v>
      </c>
      <c r="L820" s="49">
        <f t="shared" si="306"/>
        <v>33.60332432550589</v>
      </c>
    </row>
    <row r="821" spans="1:12" ht="15" customHeight="1">
      <c r="A821" s="46">
        <v>26</v>
      </c>
      <c r="B821" s="47"/>
      <c r="C821" s="48"/>
      <c r="D821" s="48"/>
      <c r="E821" s="48" t="s">
        <v>332</v>
      </c>
      <c r="F821" s="49">
        <v>3681.172202830409</v>
      </c>
      <c r="G821" s="49">
        <v>3467.4964221150854</v>
      </c>
      <c r="H821" s="49">
        <v>275.8372366811192</v>
      </c>
      <c r="I821" s="49">
        <f>G821+H821</f>
        <v>3743.3336587962044</v>
      </c>
      <c r="J821" s="49">
        <v>381.6495068851204</v>
      </c>
      <c r="K821" s="49">
        <v>762.018425151658</v>
      </c>
      <c r="L821" s="49">
        <f t="shared" si="306"/>
        <v>101.68863211337955</v>
      </c>
    </row>
    <row r="822" spans="1:12" ht="15" customHeight="1">
      <c r="A822" s="46"/>
      <c r="B822" s="47"/>
      <c r="C822" s="48"/>
      <c r="D822" s="48"/>
      <c r="E822" s="48" t="s">
        <v>342</v>
      </c>
      <c r="F822" s="49">
        <f aca="true" t="shared" si="312" ref="F822:K822">SUM(F820:F821)</f>
        <v>6841.593950728447</v>
      </c>
      <c r="G822" s="49">
        <f t="shared" si="312"/>
        <v>4461.521942115085</v>
      </c>
      <c r="H822" s="49">
        <f t="shared" si="312"/>
        <v>343.81848668111917</v>
      </c>
      <c r="I822" s="49">
        <f t="shared" si="312"/>
        <v>4805.340428796204</v>
      </c>
      <c r="J822" s="49">
        <f t="shared" si="312"/>
        <v>640.14644119373</v>
      </c>
      <c r="K822" s="49">
        <f t="shared" si="312"/>
        <v>1169.6211144027207</v>
      </c>
      <c r="L822" s="49">
        <f t="shared" si="306"/>
        <v>70.23714741627664</v>
      </c>
    </row>
    <row r="823" spans="1:12" ht="15" customHeight="1">
      <c r="A823" s="46">
        <v>26</v>
      </c>
      <c r="B823" s="47">
        <v>268</v>
      </c>
      <c r="C823" s="48"/>
      <c r="D823" s="48" t="s">
        <v>267</v>
      </c>
      <c r="E823" s="48" t="s">
        <v>333</v>
      </c>
      <c r="F823" s="49">
        <v>334.7797023279087</v>
      </c>
      <c r="G823" s="49">
        <v>349.73333333333335</v>
      </c>
      <c r="H823" s="49">
        <v>14.639673913043477</v>
      </c>
      <c r="I823" s="49">
        <f>G823+H823</f>
        <v>364.3730072463768</v>
      </c>
      <c r="J823" s="49">
        <v>28.0183189676372</v>
      </c>
      <c r="K823" s="49">
        <v>28.251335663156954</v>
      </c>
      <c r="L823" s="49">
        <f t="shared" si="306"/>
        <v>108.83963535205076</v>
      </c>
    </row>
    <row r="824" spans="1:12" ht="15" customHeight="1">
      <c r="A824" s="46">
        <v>26</v>
      </c>
      <c r="B824" s="47"/>
      <c r="C824" s="48"/>
      <c r="D824" s="48"/>
      <c r="E824" s="48" t="s">
        <v>332</v>
      </c>
      <c r="F824" s="49">
        <v>6839.210060262387</v>
      </c>
      <c r="G824" s="49">
        <v>5014.177010611045</v>
      </c>
      <c r="H824" s="49">
        <v>302.16561665418783</v>
      </c>
      <c r="I824" s="49">
        <f>G824+H824</f>
        <v>5316.342627265233</v>
      </c>
      <c r="J824" s="49">
        <v>554.0761323152285</v>
      </c>
      <c r="K824" s="49">
        <v>871.12414579746</v>
      </c>
      <c r="L824" s="49">
        <f t="shared" si="306"/>
        <v>77.73328469839792</v>
      </c>
    </row>
    <row r="825" spans="1:12" ht="15" customHeight="1">
      <c r="A825" s="46"/>
      <c r="B825" s="47"/>
      <c r="C825" s="48"/>
      <c r="D825" s="48"/>
      <c r="E825" s="48" t="s">
        <v>342</v>
      </c>
      <c r="F825" s="49">
        <f aca="true" t="shared" si="313" ref="F825:K825">SUM(F823:F824)</f>
        <v>7173.989762590296</v>
      </c>
      <c r="G825" s="49">
        <f t="shared" si="313"/>
        <v>5363.910343944379</v>
      </c>
      <c r="H825" s="49">
        <f t="shared" si="313"/>
        <v>316.8052905672313</v>
      </c>
      <c r="I825" s="49">
        <f t="shared" si="313"/>
        <v>5680.71563451161</v>
      </c>
      <c r="J825" s="49">
        <f t="shared" si="313"/>
        <v>582.0944512828657</v>
      </c>
      <c r="K825" s="49">
        <f t="shared" si="313"/>
        <v>899.3754814606169</v>
      </c>
      <c r="L825" s="49">
        <f t="shared" si="306"/>
        <v>79.18488626976361</v>
      </c>
    </row>
    <row r="826" spans="1:12" ht="15" customHeight="1">
      <c r="A826" s="46">
        <v>26</v>
      </c>
      <c r="B826" s="47">
        <v>269</v>
      </c>
      <c r="C826" s="48"/>
      <c r="D826" s="48" t="s">
        <v>268</v>
      </c>
      <c r="E826" s="48" t="s">
        <v>333</v>
      </c>
      <c r="F826" s="49">
        <v>2448.501290274452</v>
      </c>
      <c r="G826" s="49">
        <v>289.54085875061077</v>
      </c>
      <c r="H826" s="49">
        <v>133.8107432371172</v>
      </c>
      <c r="I826" s="49">
        <f>G826+H826</f>
        <v>423.351601987728</v>
      </c>
      <c r="J826" s="49">
        <v>208.2436674676838</v>
      </c>
      <c r="K826" s="49">
        <v>1777.5655593095307</v>
      </c>
      <c r="L826" s="49">
        <f t="shared" si="306"/>
        <v>17.290233975750716</v>
      </c>
    </row>
    <row r="827" spans="1:12" ht="15" customHeight="1">
      <c r="A827" s="46">
        <v>26</v>
      </c>
      <c r="B827" s="47"/>
      <c r="C827" s="48"/>
      <c r="D827" s="48"/>
      <c r="E827" s="48" t="s">
        <v>332</v>
      </c>
      <c r="F827" s="49">
        <v>4004.799656916332</v>
      </c>
      <c r="G827" s="49">
        <v>841.3316082455065</v>
      </c>
      <c r="H827" s="49">
        <v>453.91652284036456</v>
      </c>
      <c r="I827" s="49">
        <f>G827+H827</f>
        <v>1295.2481310858711</v>
      </c>
      <c r="J827" s="49">
        <v>969.9703290294273</v>
      </c>
      <c r="K827" s="49">
        <v>1824.7289551520519</v>
      </c>
      <c r="L827" s="49">
        <f t="shared" si="306"/>
        <v>32.34239517697131</v>
      </c>
    </row>
    <row r="828" spans="1:12" ht="15" customHeight="1">
      <c r="A828" s="46"/>
      <c r="B828" s="47"/>
      <c r="C828" s="48"/>
      <c r="D828" s="48"/>
      <c r="E828" s="48" t="s">
        <v>342</v>
      </c>
      <c r="F828" s="49">
        <f aca="true" t="shared" si="314" ref="F828:K828">SUM(F826:F827)</f>
        <v>6453.300947190784</v>
      </c>
      <c r="G828" s="49">
        <f t="shared" si="314"/>
        <v>1130.8724669961173</v>
      </c>
      <c r="H828" s="49">
        <f t="shared" si="314"/>
        <v>587.7272660774818</v>
      </c>
      <c r="I828" s="49">
        <f t="shared" si="314"/>
        <v>1718.599733073599</v>
      </c>
      <c r="J828" s="49">
        <f t="shared" si="314"/>
        <v>1178.213996497111</v>
      </c>
      <c r="K828" s="49">
        <f t="shared" si="314"/>
        <v>3602.2945144615824</v>
      </c>
      <c r="L828" s="49">
        <f t="shared" si="306"/>
        <v>26.631327860538264</v>
      </c>
    </row>
    <row r="829" spans="1:12" ht="15" customHeight="1">
      <c r="A829" s="46">
        <v>26</v>
      </c>
      <c r="B829" s="47">
        <v>270</v>
      </c>
      <c r="C829" s="48"/>
      <c r="D829" s="48" t="s">
        <v>269</v>
      </c>
      <c r="E829" s="48" t="s">
        <v>333</v>
      </c>
      <c r="F829" s="49">
        <v>6822.353395253972</v>
      </c>
      <c r="G829" s="49">
        <v>638.0924772377809</v>
      </c>
      <c r="H829" s="49">
        <v>218.52988765263865</v>
      </c>
      <c r="I829" s="49">
        <f>G829+H829</f>
        <v>856.6223648904196</v>
      </c>
      <c r="J829" s="49">
        <v>458.36132948925217</v>
      </c>
      <c r="K829" s="49">
        <v>4774.6697854390995</v>
      </c>
      <c r="L829" s="49">
        <f t="shared" si="306"/>
        <v>12.556112462399502</v>
      </c>
    </row>
    <row r="830" spans="1:12" ht="15" customHeight="1">
      <c r="A830" s="46">
        <v>26</v>
      </c>
      <c r="B830" s="47"/>
      <c r="C830" s="48"/>
      <c r="D830" s="48"/>
      <c r="E830" s="48" t="s">
        <v>332</v>
      </c>
      <c r="F830" s="49">
        <v>1362.0930079652185</v>
      </c>
      <c r="G830" s="49">
        <v>340.97022551328587</v>
      </c>
      <c r="H830" s="49">
        <v>73.49586486504549</v>
      </c>
      <c r="I830" s="49">
        <f>G830+H830</f>
        <v>414.4660903783314</v>
      </c>
      <c r="J830" s="49">
        <v>123.18917953374995</v>
      </c>
      <c r="K830" s="49">
        <v>1508.8815204507086</v>
      </c>
      <c r="L830" s="49">
        <f t="shared" si="306"/>
        <v>30.42861889420366</v>
      </c>
    </row>
    <row r="831" spans="1:12" ht="15" customHeight="1">
      <c r="A831" s="46"/>
      <c r="B831" s="47"/>
      <c r="C831" s="48"/>
      <c r="D831" s="48"/>
      <c r="E831" s="48" t="s">
        <v>342</v>
      </c>
      <c r="F831" s="49">
        <f aca="true" t="shared" si="315" ref="F831:K831">SUM(F829:F830)</f>
        <v>8184.44640321919</v>
      </c>
      <c r="G831" s="49">
        <f t="shared" si="315"/>
        <v>979.0627027510668</v>
      </c>
      <c r="H831" s="49">
        <f t="shared" si="315"/>
        <v>292.02575251768417</v>
      </c>
      <c r="I831" s="49">
        <f t="shared" si="315"/>
        <v>1271.088455268751</v>
      </c>
      <c r="J831" s="49">
        <f t="shared" si="315"/>
        <v>581.5505090230022</v>
      </c>
      <c r="K831" s="49">
        <f t="shared" si="315"/>
        <v>6283.551305889809</v>
      </c>
      <c r="L831" s="49">
        <f t="shared" si="306"/>
        <v>15.530536735738087</v>
      </c>
    </row>
    <row r="832" spans="1:12" ht="15" customHeight="1">
      <c r="A832" s="46">
        <v>26</v>
      </c>
      <c r="B832" s="47">
        <v>271</v>
      </c>
      <c r="C832" s="48"/>
      <c r="D832" s="48" t="s">
        <v>270</v>
      </c>
      <c r="E832" s="48" t="s">
        <v>333</v>
      </c>
      <c r="F832" s="49">
        <v>13711.979765484233</v>
      </c>
      <c r="G832" s="49">
        <v>1412.3314837083824</v>
      </c>
      <c r="H832" s="49">
        <v>365.8355694126635</v>
      </c>
      <c r="I832" s="49">
        <f>G832+H832</f>
        <v>1778.167053121046</v>
      </c>
      <c r="J832" s="49">
        <v>754.6605916535821</v>
      </c>
      <c r="K832" s="49">
        <v>11121.009686363395</v>
      </c>
      <c r="L832" s="49">
        <f t="shared" si="306"/>
        <v>12.967981892717232</v>
      </c>
    </row>
    <row r="833" spans="1:12" ht="15" customHeight="1">
      <c r="A833" s="46">
        <v>26</v>
      </c>
      <c r="B833" s="47"/>
      <c r="C833" s="48"/>
      <c r="D833" s="48"/>
      <c r="E833" s="48" t="s">
        <v>332</v>
      </c>
      <c r="F833" s="49">
        <v>373.80184616133664</v>
      </c>
      <c r="G833" s="49">
        <v>88.6822989529962</v>
      </c>
      <c r="H833" s="49">
        <v>43.928876141679666</v>
      </c>
      <c r="I833" s="49">
        <f>G833+H833</f>
        <v>132.61117509467587</v>
      </c>
      <c r="J833" s="49">
        <v>64.87514124293786</v>
      </c>
      <c r="K833" s="49">
        <v>234.44066066110727</v>
      </c>
      <c r="L833" s="49">
        <f t="shared" si="306"/>
        <v>35.47632962664383</v>
      </c>
    </row>
    <row r="834" spans="1:12" ht="15" customHeight="1">
      <c r="A834" s="46"/>
      <c r="B834" s="47"/>
      <c r="C834" s="48"/>
      <c r="D834" s="48"/>
      <c r="E834" s="48" t="s">
        <v>342</v>
      </c>
      <c r="F834" s="49">
        <f aca="true" t="shared" si="316" ref="F834:K834">SUM(F832:F833)</f>
        <v>14085.78161164557</v>
      </c>
      <c r="G834" s="49">
        <f t="shared" si="316"/>
        <v>1501.0137826613786</v>
      </c>
      <c r="H834" s="49">
        <f t="shared" si="316"/>
        <v>409.7644455543432</v>
      </c>
      <c r="I834" s="49">
        <f t="shared" si="316"/>
        <v>1910.7782282157218</v>
      </c>
      <c r="J834" s="49">
        <f t="shared" si="316"/>
        <v>819.5357328965199</v>
      </c>
      <c r="K834" s="49">
        <f t="shared" si="316"/>
        <v>11355.450347024502</v>
      </c>
      <c r="L834" s="49">
        <f t="shared" si="306"/>
        <v>13.56529783647906</v>
      </c>
    </row>
    <row r="835" spans="1:12" ht="15" customHeight="1">
      <c r="A835" s="46">
        <v>26</v>
      </c>
      <c r="B835" s="47">
        <v>272</v>
      </c>
      <c r="C835" s="48"/>
      <c r="D835" s="48" t="s">
        <v>271</v>
      </c>
      <c r="E835" s="48" t="s">
        <v>333</v>
      </c>
      <c r="F835" s="49">
        <v>1252.8142046243527</v>
      </c>
      <c r="G835" s="49">
        <v>163.78727111111112</v>
      </c>
      <c r="H835" s="49">
        <v>107.68570216049385</v>
      </c>
      <c r="I835" s="49">
        <f>G835+H835</f>
        <v>271.472973271605</v>
      </c>
      <c r="J835" s="49">
        <v>124.41847441604848</v>
      </c>
      <c r="K835" s="49">
        <v>697.7495789333873</v>
      </c>
      <c r="L835" s="49">
        <f t="shared" si="306"/>
        <v>21.669052942531426</v>
      </c>
    </row>
    <row r="836" spans="1:12" ht="15" customHeight="1">
      <c r="A836" s="46">
        <v>26</v>
      </c>
      <c r="B836" s="47"/>
      <c r="C836" s="48"/>
      <c r="D836" s="48"/>
      <c r="E836" s="48" t="s">
        <v>332</v>
      </c>
      <c r="F836" s="49">
        <v>8876.413272757534</v>
      </c>
      <c r="G836" s="49">
        <v>1643.1744976432267</v>
      </c>
      <c r="H836" s="49">
        <v>324.41818660863424</v>
      </c>
      <c r="I836" s="49">
        <f>G836+H836</f>
        <v>1967.5926842518609</v>
      </c>
      <c r="J836" s="49">
        <v>708.8581200092676</v>
      </c>
      <c r="K836" s="49">
        <v>6213.4255962995585</v>
      </c>
      <c r="L836" s="49">
        <f t="shared" si="306"/>
        <v>22.166528571743836</v>
      </c>
    </row>
    <row r="837" spans="1:12" ht="15" customHeight="1">
      <c r="A837" s="46"/>
      <c r="B837" s="47"/>
      <c r="C837" s="48"/>
      <c r="D837" s="48"/>
      <c r="E837" s="48" t="s">
        <v>342</v>
      </c>
      <c r="F837" s="49">
        <f aca="true" t="shared" si="317" ref="F837:K837">SUM(F835:F836)</f>
        <v>10129.227477381886</v>
      </c>
      <c r="G837" s="49">
        <f t="shared" si="317"/>
        <v>1806.9617687543378</v>
      </c>
      <c r="H837" s="49">
        <f t="shared" si="317"/>
        <v>432.1038887691281</v>
      </c>
      <c r="I837" s="49">
        <f t="shared" si="317"/>
        <v>2239.0656575234657</v>
      </c>
      <c r="J837" s="49">
        <f t="shared" si="317"/>
        <v>833.2765944253161</v>
      </c>
      <c r="K837" s="49">
        <f t="shared" si="317"/>
        <v>6911.175175232946</v>
      </c>
      <c r="L837" s="49">
        <f t="shared" si="306"/>
        <v>22.10499924622287</v>
      </c>
    </row>
    <row r="838" spans="1:12" ht="15" customHeight="1">
      <c r="A838" s="46">
        <v>26</v>
      </c>
      <c r="B838" s="47">
        <v>273</v>
      </c>
      <c r="C838" s="48"/>
      <c r="D838" s="48" t="s">
        <v>272</v>
      </c>
      <c r="E838" s="48" t="s">
        <v>333</v>
      </c>
      <c r="F838" s="49">
        <v>441.47918483</v>
      </c>
      <c r="G838" s="49">
        <v>63.576240000000006</v>
      </c>
      <c r="H838" s="49">
        <v>54.29375</v>
      </c>
      <c r="I838" s="49">
        <f>G838+H838</f>
        <v>117.86999</v>
      </c>
      <c r="J838" s="49">
        <v>43.38503622636708</v>
      </c>
      <c r="K838" s="49">
        <v>208.9669237609099</v>
      </c>
      <c r="L838" s="49">
        <f t="shared" si="306"/>
        <v>26.698878237121892</v>
      </c>
    </row>
    <row r="839" spans="1:12" ht="15" customHeight="1">
      <c r="A839" s="46">
        <v>26</v>
      </c>
      <c r="B839" s="47"/>
      <c r="C839" s="48"/>
      <c r="D839" s="48"/>
      <c r="E839" s="48" t="s">
        <v>332</v>
      </c>
      <c r="F839" s="49">
        <v>4378.015345336876</v>
      </c>
      <c r="G839" s="49">
        <v>985.7067331858743</v>
      </c>
      <c r="H839" s="49">
        <v>280.806327062061</v>
      </c>
      <c r="I839" s="49">
        <f>G839+H839</f>
        <v>1266.5130602479353</v>
      </c>
      <c r="J839" s="49">
        <v>621.5645063733621</v>
      </c>
      <c r="K839" s="49">
        <v>2552.002949703753</v>
      </c>
      <c r="L839" s="49">
        <f t="shared" si="306"/>
        <v>28.928931498536826</v>
      </c>
    </row>
    <row r="840" spans="1:12" ht="15" customHeight="1">
      <c r="A840" s="46"/>
      <c r="B840" s="47"/>
      <c r="C840" s="48"/>
      <c r="D840" s="48"/>
      <c r="E840" s="48" t="s">
        <v>342</v>
      </c>
      <c r="F840" s="49">
        <f aca="true" t="shared" si="318" ref="F840:K840">SUM(F838:F839)</f>
        <v>4819.494530166876</v>
      </c>
      <c r="G840" s="49">
        <f t="shared" si="318"/>
        <v>1049.2829731858744</v>
      </c>
      <c r="H840" s="49">
        <f t="shared" si="318"/>
        <v>335.10007706206096</v>
      </c>
      <c r="I840" s="49">
        <f t="shared" si="318"/>
        <v>1384.3830502479352</v>
      </c>
      <c r="J840" s="49">
        <f t="shared" si="318"/>
        <v>664.9495425997292</v>
      </c>
      <c r="K840" s="49">
        <f t="shared" si="318"/>
        <v>2760.969873464663</v>
      </c>
      <c r="L840" s="49">
        <f t="shared" si="306"/>
        <v>28.724652379676023</v>
      </c>
    </row>
    <row r="841" spans="1:12" ht="15" customHeight="1">
      <c r="A841" s="46">
        <v>26</v>
      </c>
      <c r="B841" s="47">
        <v>274</v>
      </c>
      <c r="C841" s="48"/>
      <c r="D841" s="48" t="s">
        <v>273</v>
      </c>
      <c r="E841" s="48" t="s">
        <v>333</v>
      </c>
      <c r="F841" s="49">
        <v>438.53350752191585</v>
      </c>
      <c r="G841" s="49">
        <v>123.67975759333673</v>
      </c>
      <c r="H841" s="49">
        <v>30.12654172186408</v>
      </c>
      <c r="I841" s="49">
        <f>G841+H841</f>
        <v>153.80629931520082</v>
      </c>
      <c r="J841" s="49">
        <v>53.44898046763464</v>
      </c>
      <c r="K841" s="49">
        <v>203.02092351960184</v>
      </c>
      <c r="L841" s="49">
        <f t="shared" si="306"/>
        <v>35.072872808359875</v>
      </c>
    </row>
    <row r="842" spans="1:12" ht="15" customHeight="1">
      <c r="A842" s="46">
        <v>26</v>
      </c>
      <c r="B842" s="47"/>
      <c r="C842" s="48"/>
      <c r="D842" s="48"/>
      <c r="E842" s="48" t="s">
        <v>332</v>
      </c>
      <c r="F842" s="49">
        <v>7189.161039419516</v>
      </c>
      <c r="G842" s="49">
        <v>2189.7794810841533</v>
      </c>
      <c r="H842" s="49">
        <v>472.0514938403934</v>
      </c>
      <c r="I842" s="49">
        <f>G842+H842</f>
        <v>2661.830974924547</v>
      </c>
      <c r="J842" s="49">
        <v>975.1908544185777</v>
      </c>
      <c r="K842" s="49">
        <v>3704.8960045990534</v>
      </c>
      <c r="L842" s="49">
        <f t="shared" si="306"/>
        <v>37.025613424559964</v>
      </c>
    </row>
    <row r="843" spans="1:12" ht="15" customHeight="1">
      <c r="A843" s="46"/>
      <c r="B843" s="47"/>
      <c r="C843" s="48"/>
      <c r="D843" s="48"/>
      <c r="E843" s="48" t="s">
        <v>342</v>
      </c>
      <c r="F843" s="49">
        <f aca="true" t="shared" si="319" ref="F843:K843">SUM(F841:F842)</f>
        <v>7627.694546941431</v>
      </c>
      <c r="G843" s="49">
        <f t="shared" si="319"/>
        <v>2313.4592386774902</v>
      </c>
      <c r="H843" s="49">
        <f t="shared" si="319"/>
        <v>502.1780355622575</v>
      </c>
      <c r="I843" s="49">
        <f t="shared" si="319"/>
        <v>2815.6372742397475</v>
      </c>
      <c r="J843" s="49">
        <f t="shared" si="319"/>
        <v>1028.6398348862124</v>
      </c>
      <c r="K843" s="49">
        <f t="shared" si="319"/>
        <v>3907.916928118655</v>
      </c>
      <c r="L843" s="49">
        <f t="shared" si="306"/>
        <v>36.91334592532638</v>
      </c>
    </row>
    <row r="844" spans="1:12" s="52" customFormat="1" ht="15" customHeight="1">
      <c r="A844" s="50"/>
      <c r="B844" s="67" t="s">
        <v>333</v>
      </c>
      <c r="C844" s="68"/>
      <c r="D844" s="68"/>
      <c r="E844" s="69"/>
      <c r="F844" s="51">
        <f aca="true" t="shared" si="320" ref="F844:K845">F805+F808+F811+F814+F817+F820+F823+F826+F829+F832+F835+F838+F841</f>
        <v>36069.72142885084</v>
      </c>
      <c r="G844" s="51">
        <f t="shared" si="320"/>
        <v>6548.421560000002</v>
      </c>
      <c r="H844" s="51">
        <f t="shared" si="320"/>
        <v>1454.9812499999998</v>
      </c>
      <c r="I844" s="51">
        <f t="shared" si="320"/>
        <v>8003.40281</v>
      </c>
      <c r="J844" s="51">
        <f t="shared" si="320"/>
        <v>2755.526697982744</v>
      </c>
      <c r="K844" s="51">
        <f t="shared" si="320"/>
        <v>22794.58677916292</v>
      </c>
      <c r="L844" s="51">
        <f t="shared" si="306"/>
        <v>22.18870147302655</v>
      </c>
    </row>
    <row r="845" spans="1:12" s="52" customFormat="1" ht="15" customHeight="1">
      <c r="A845" s="50"/>
      <c r="B845" s="67" t="s">
        <v>332</v>
      </c>
      <c r="C845" s="68"/>
      <c r="D845" s="68"/>
      <c r="E845" s="69"/>
      <c r="F845" s="51">
        <f t="shared" si="320"/>
        <v>68119.30136516491</v>
      </c>
      <c r="G845" s="51">
        <f t="shared" si="320"/>
        <v>32882.311120000006</v>
      </c>
      <c r="H845" s="51">
        <f t="shared" si="320"/>
        <v>4409.565</v>
      </c>
      <c r="I845" s="51">
        <f t="shared" si="320"/>
        <v>37291.87612</v>
      </c>
      <c r="J845" s="51">
        <f t="shared" si="320"/>
        <v>7847.335463800327</v>
      </c>
      <c r="K845" s="51">
        <f t="shared" si="320"/>
        <v>27184.57334397974</v>
      </c>
      <c r="L845" s="51">
        <f t="shared" si="306"/>
        <v>54.74494801420623</v>
      </c>
    </row>
    <row r="846" spans="1:12" s="52" customFormat="1" ht="15" customHeight="1">
      <c r="A846" s="50"/>
      <c r="B846" s="67" t="s">
        <v>342</v>
      </c>
      <c r="C846" s="68"/>
      <c r="D846" s="68"/>
      <c r="E846" s="69"/>
      <c r="F846" s="51">
        <f aca="true" t="shared" si="321" ref="F846:K846">F844+F845</f>
        <v>104189.02279401575</v>
      </c>
      <c r="G846" s="51">
        <f t="shared" si="321"/>
        <v>39430.73268000001</v>
      </c>
      <c r="H846" s="51">
        <f t="shared" si="321"/>
        <v>5864.546249999999</v>
      </c>
      <c r="I846" s="51">
        <f t="shared" si="321"/>
        <v>45295.27893</v>
      </c>
      <c r="J846" s="51">
        <f t="shared" si="321"/>
        <v>10602.86216178307</v>
      </c>
      <c r="K846" s="51">
        <f t="shared" si="321"/>
        <v>49979.16012314266</v>
      </c>
      <c r="L846" s="51">
        <f t="shared" si="306"/>
        <v>43.47413740461879</v>
      </c>
    </row>
    <row r="847" spans="1:12" s="52" customFormat="1" ht="15" customHeight="1">
      <c r="A847" s="50"/>
      <c r="B847" s="70"/>
      <c r="C847" s="71"/>
      <c r="D847" s="71"/>
      <c r="E847" s="71"/>
      <c r="F847" s="71"/>
      <c r="G847" s="71"/>
      <c r="H847" s="71"/>
      <c r="I847" s="71"/>
      <c r="J847" s="71"/>
      <c r="K847" s="71"/>
      <c r="L847" s="72"/>
    </row>
    <row r="848" spans="1:12" ht="15" customHeight="1">
      <c r="A848" s="46">
        <v>27</v>
      </c>
      <c r="B848" s="47">
        <v>275</v>
      </c>
      <c r="C848" s="48" t="s">
        <v>274</v>
      </c>
      <c r="D848" s="48" t="s">
        <v>274</v>
      </c>
      <c r="E848" s="48" t="s">
        <v>333</v>
      </c>
      <c r="F848" s="49">
        <v>4107.177632202151</v>
      </c>
      <c r="G848" s="49">
        <v>401.878274331508</v>
      </c>
      <c r="H848" s="49">
        <v>149.32217527347893</v>
      </c>
      <c r="I848" s="49">
        <f>G848+H848</f>
        <v>551.2004496049869</v>
      </c>
      <c r="J848" s="49">
        <v>200.60309620380508</v>
      </c>
      <c r="K848" s="49">
        <v>1863.5645973857977</v>
      </c>
      <c r="L848" s="49">
        <f aca="true" t="shared" si="322" ref="L848:L892">I848/F848*100</f>
        <v>13.42041905573607</v>
      </c>
    </row>
    <row r="849" spans="1:12" ht="15" customHeight="1">
      <c r="A849" s="46">
        <v>27</v>
      </c>
      <c r="B849" s="47"/>
      <c r="C849" s="48"/>
      <c r="D849" s="48"/>
      <c r="E849" s="48" t="s">
        <v>332</v>
      </c>
      <c r="F849" s="49">
        <v>4465.917713642726</v>
      </c>
      <c r="G849" s="49">
        <v>843.3806192616096</v>
      </c>
      <c r="H849" s="49">
        <v>240.014441616755</v>
      </c>
      <c r="I849" s="49">
        <f>G849+H849</f>
        <v>1083.3950608783646</v>
      </c>
      <c r="J849" s="49">
        <v>569.6662640710726</v>
      </c>
      <c r="K849" s="49">
        <v>4396.824069486043</v>
      </c>
      <c r="L849" s="49">
        <f t="shared" si="322"/>
        <v>24.259180986894382</v>
      </c>
    </row>
    <row r="850" spans="1:12" ht="15" customHeight="1">
      <c r="A850" s="46"/>
      <c r="B850" s="47"/>
      <c r="C850" s="48"/>
      <c r="D850" s="48"/>
      <c r="E850" s="48" t="s">
        <v>342</v>
      </c>
      <c r="F850" s="49">
        <f aca="true" t="shared" si="323" ref="F850:K850">SUM(F848:F849)</f>
        <v>8573.095345844877</v>
      </c>
      <c r="G850" s="49">
        <f t="shared" si="323"/>
        <v>1245.2588935931176</v>
      </c>
      <c r="H850" s="49">
        <f t="shared" si="323"/>
        <v>389.3366168902339</v>
      </c>
      <c r="I850" s="49">
        <f t="shared" si="323"/>
        <v>1634.5955104833515</v>
      </c>
      <c r="J850" s="49">
        <f t="shared" si="323"/>
        <v>770.2693602748777</v>
      </c>
      <c r="K850" s="49">
        <f t="shared" si="323"/>
        <v>6260.3886668718405</v>
      </c>
      <c r="L850" s="49">
        <f t="shared" si="322"/>
        <v>19.06657332669922</v>
      </c>
    </row>
    <row r="851" spans="1:12" ht="15" customHeight="1">
      <c r="A851" s="46">
        <v>27</v>
      </c>
      <c r="B851" s="47">
        <v>276</v>
      </c>
      <c r="C851" s="48"/>
      <c r="D851" s="48" t="s">
        <v>275</v>
      </c>
      <c r="E851" s="48" t="s">
        <v>333</v>
      </c>
      <c r="F851" s="49">
        <v>2797.747057021516</v>
      </c>
      <c r="G851" s="49">
        <v>1253.9338668951889</v>
      </c>
      <c r="H851" s="49">
        <v>137.9452611548492</v>
      </c>
      <c r="I851" s="49">
        <f>G851+H851</f>
        <v>1391.8791280500382</v>
      </c>
      <c r="J851" s="49">
        <v>248.55259125112758</v>
      </c>
      <c r="K851" s="49">
        <v>862.6380150354546</v>
      </c>
      <c r="L851" s="49">
        <f t="shared" si="322"/>
        <v>49.7499988269788</v>
      </c>
    </row>
    <row r="852" spans="1:12" ht="15" customHeight="1">
      <c r="A852" s="46">
        <v>27</v>
      </c>
      <c r="B852" s="47"/>
      <c r="C852" s="48"/>
      <c r="D852" s="48"/>
      <c r="E852" s="48" t="s">
        <v>332</v>
      </c>
      <c r="F852" s="49">
        <v>2075.2527306612087</v>
      </c>
      <c r="G852" s="49">
        <v>985.4118092181683</v>
      </c>
      <c r="H852" s="49">
        <v>131.08169599360986</v>
      </c>
      <c r="I852" s="49">
        <f>G852+H852</f>
        <v>1116.493505211778</v>
      </c>
      <c r="J852" s="49">
        <v>284.2060044528973</v>
      </c>
      <c r="K852" s="49">
        <v>827.2668494444335</v>
      </c>
      <c r="L852" s="49">
        <f t="shared" si="322"/>
        <v>53.80036314208561</v>
      </c>
    </row>
    <row r="853" spans="1:12" ht="15" customHeight="1">
      <c r="A853" s="46"/>
      <c r="B853" s="47"/>
      <c r="C853" s="48"/>
      <c r="D853" s="48"/>
      <c r="E853" s="48" t="s">
        <v>342</v>
      </c>
      <c r="F853" s="49">
        <f aca="true" t="shared" si="324" ref="F853:K853">SUM(F851:F852)</f>
        <v>4872.999787682725</v>
      </c>
      <c r="G853" s="49">
        <f t="shared" si="324"/>
        <v>2239.345676113357</v>
      </c>
      <c r="H853" s="49">
        <f t="shared" si="324"/>
        <v>269.026957148459</v>
      </c>
      <c r="I853" s="49">
        <f t="shared" si="324"/>
        <v>2508.372633261816</v>
      </c>
      <c r="J853" s="49">
        <f t="shared" si="324"/>
        <v>532.7585957040249</v>
      </c>
      <c r="K853" s="49">
        <f t="shared" si="324"/>
        <v>1689.9048644798881</v>
      </c>
      <c r="L853" s="49">
        <f t="shared" si="322"/>
        <v>51.474917762199034</v>
      </c>
    </row>
    <row r="854" spans="1:12" ht="15" customHeight="1">
      <c r="A854" s="46">
        <v>27</v>
      </c>
      <c r="B854" s="47">
        <v>277</v>
      </c>
      <c r="C854" s="48"/>
      <c r="D854" s="48" t="s">
        <v>276</v>
      </c>
      <c r="E854" s="48" t="s">
        <v>333</v>
      </c>
      <c r="F854" s="49">
        <v>4582.445802540487</v>
      </c>
      <c r="G854" s="49">
        <v>1238.5116052081748</v>
      </c>
      <c r="H854" s="49">
        <v>160.28963871476543</v>
      </c>
      <c r="I854" s="49">
        <f>G854+H854</f>
        <v>1398.8012439229403</v>
      </c>
      <c r="J854" s="49">
        <v>354.7770817799593</v>
      </c>
      <c r="K854" s="49">
        <v>2203.464963934158</v>
      </c>
      <c r="L854" s="49">
        <f t="shared" si="322"/>
        <v>30.525210863322183</v>
      </c>
    </row>
    <row r="855" spans="1:12" ht="15" customHeight="1">
      <c r="A855" s="46">
        <v>27</v>
      </c>
      <c r="B855" s="47"/>
      <c r="C855" s="48"/>
      <c r="D855" s="48"/>
      <c r="E855" s="48" t="s">
        <v>332</v>
      </c>
      <c r="F855" s="49">
        <v>3553.357213264922</v>
      </c>
      <c r="G855" s="49">
        <v>1398.6504041397793</v>
      </c>
      <c r="H855" s="49">
        <v>223.76363528328253</v>
      </c>
      <c r="I855" s="49">
        <f>G855+H855</f>
        <v>1622.414039423062</v>
      </c>
      <c r="J855" s="49">
        <v>417.6704160634707</v>
      </c>
      <c r="K855" s="49">
        <v>2200.2568885840233</v>
      </c>
      <c r="L855" s="49">
        <f t="shared" si="322"/>
        <v>45.6586248454414</v>
      </c>
    </row>
    <row r="856" spans="1:12" ht="15" customHeight="1">
      <c r="A856" s="46"/>
      <c r="B856" s="47"/>
      <c r="C856" s="48"/>
      <c r="D856" s="48"/>
      <c r="E856" s="48" t="s">
        <v>342</v>
      </c>
      <c r="F856" s="49">
        <f aca="true" t="shared" si="325" ref="F856:K856">SUM(F854:F855)</f>
        <v>8135.80301580541</v>
      </c>
      <c r="G856" s="49">
        <f t="shared" si="325"/>
        <v>2637.162009347954</v>
      </c>
      <c r="H856" s="49">
        <f t="shared" si="325"/>
        <v>384.053273998048</v>
      </c>
      <c r="I856" s="49">
        <f t="shared" si="325"/>
        <v>3021.2152833460023</v>
      </c>
      <c r="J856" s="49">
        <f t="shared" si="325"/>
        <v>772.44749784343</v>
      </c>
      <c r="K856" s="49">
        <f t="shared" si="325"/>
        <v>4403.721852518182</v>
      </c>
      <c r="L856" s="49">
        <f t="shared" si="322"/>
        <v>37.13481358234329</v>
      </c>
    </row>
    <row r="857" spans="1:12" ht="15" customHeight="1">
      <c r="A857" s="46">
        <v>27</v>
      </c>
      <c r="B857" s="47">
        <v>278</v>
      </c>
      <c r="C857" s="48"/>
      <c r="D857" s="48" t="s">
        <v>277</v>
      </c>
      <c r="E857" s="48" t="s">
        <v>333</v>
      </c>
      <c r="F857" s="49">
        <v>82.58791810580253</v>
      </c>
      <c r="G857" s="49">
        <v>16.2</v>
      </c>
      <c r="H857" s="49">
        <v>10.45072</v>
      </c>
      <c r="I857" s="49">
        <f>G857+H857</f>
        <v>26.65072</v>
      </c>
      <c r="J857" s="49">
        <v>6.334400450762939</v>
      </c>
      <c r="K857" s="49">
        <v>16.629356770364215</v>
      </c>
      <c r="L857" s="49">
        <f t="shared" si="322"/>
        <v>32.26951424766276</v>
      </c>
    </row>
    <row r="858" spans="1:12" ht="15" customHeight="1">
      <c r="A858" s="46">
        <v>27</v>
      </c>
      <c r="B858" s="47"/>
      <c r="C858" s="48"/>
      <c r="D858" s="48"/>
      <c r="E858" s="48" t="s">
        <v>332</v>
      </c>
      <c r="F858" s="49">
        <v>5847.493793160479</v>
      </c>
      <c r="G858" s="49">
        <v>3251.2621875365153</v>
      </c>
      <c r="H858" s="49">
        <v>249.3476987559597</v>
      </c>
      <c r="I858" s="49">
        <f>G858+H858</f>
        <v>3500.609886292475</v>
      </c>
      <c r="J858" s="49">
        <v>417.2184955492371</v>
      </c>
      <c r="K858" s="49">
        <v>2606.3657382116603</v>
      </c>
      <c r="L858" s="49">
        <f t="shared" si="322"/>
        <v>59.8651321423712</v>
      </c>
    </row>
    <row r="859" spans="1:12" ht="15" customHeight="1">
      <c r="A859" s="46"/>
      <c r="B859" s="47"/>
      <c r="C859" s="48"/>
      <c r="D859" s="48"/>
      <c r="E859" s="48" t="s">
        <v>342</v>
      </c>
      <c r="F859" s="49">
        <f aca="true" t="shared" si="326" ref="F859:K859">SUM(F857:F858)</f>
        <v>5930.081711266282</v>
      </c>
      <c r="G859" s="49">
        <f t="shared" si="326"/>
        <v>3267.462187536515</v>
      </c>
      <c r="H859" s="49">
        <f t="shared" si="326"/>
        <v>259.7984187559597</v>
      </c>
      <c r="I859" s="49">
        <f t="shared" si="326"/>
        <v>3527.260606292475</v>
      </c>
      <c r="J859" s="49">
        <f t="shared" si="326"/>
        <v>423.55289600000003</v>
      </c>
      <c r="K859" s="49">
        <f t="shared" si="326"/>
        <v>2622.9950949820245</v>
      </c>
      <c r="L859" s="49">
        <f t="shared" si="322"/>
        <v>59.480809507079805</v>
      </c>
    </row>
    <row r="860" spans="1:12" ht="15" customHeight="1">
      <c r="A860" s="46">
        <v>27</v>
      </c>
      <c r="B860" s="47">
        <v>279</v>
      </c>
      <c r="C860" s="48"/>
      <c r="D860" s="48" t="s">
        <v>278</v>
      </c>
      <c r="E860" s="48" t="s">
        <v>333</v>
      </c>
      <c r="F860" s="49">
        <v>2399.0261675866504</v>
      </c>
      <c r="G860" s="49">
        <v>433.03234746384055</v>
      </c>
      <c r="H860" s="49">
        <v>108.90368517451925</v>
      </c>
      <c r="I860" s="49">
        <f>G860+H860</f>
        <v>541.9360326383598</v>
      </c>
      <c r="J860" s="49">
        <v>150.7807525824722</v>
      </c>
      <c r="K860" s="49">
        <v>882.662753603949</v>
      </c>
      <c r="L860" s="49">
        <f t="shared" si="322"/>
        <v>22.5898341568959</v>
      </c>
    </row>
    <row r="861" spans="1:12" ht="15" customHeight="1">
      <c r="A861" s="46">
        <v>27</v>
      </c>
      <c r="B861" s="47"/>
      <c r="C861" s="48"/>
      <c r="D861" s="48"/>
      <c r="E861" s="48" t="s">
        <v>332</v>
      </c>
      <c r="F861" s="49">
        <v>7811.944556891334</v>
      </c>
      <c r="G861" s="49">
        <v>1002.420393899856</v>
      </c>
      <c r="H861" s="49">
        <v>508.22332401792073</v>
      </c>
      <c r="I861" s="49">
        <f>G861+H861</f>
        <v>1510.6437179177767</v>
      </c>
      <c r="J861" s="49">
        <v>1087.169147308037</v>
      </c>
      <c r="K861" s="49">
        <v>6313.465333618511</v>
      </c>
      <c r="L861" s="49">
        <f t="shared" si="322"/>
        <v>19.337614430265727</v>
      </c>
    </row>
    <row r="862" spans="1:12" ht="15" customHeight="1">
      <c r="A862" s="46"/>
      <c r="B862" s="47"/>
      <c r="C862" s="48"/>
      <c r="D862" s="48"/>
      <c r="E862" s="48" t="s">
        <v>342</v>
      </c>
      <c r="F862" s="49">
        <f aca="true" t="shared" si="327" ref="F862:K862">SUM(F860:F861)</f>
        <v>10210.970724477986</v>
      </c>
      <c r="G862" s="49">
        <f t="shared" si="327"/>
        <v>1435.4527413636965</v>
      </c>
      <c r="H862" s="49">
        <f t="shared" si="327"/>
        <v>617.12700919244</v>
      </c>
      <c r="I862" s="49">
        <f t="shared" si="327"/>
        <v>2052.579750556137</v>
      </c>
      <c r="J862" s="49">
        <f t="shared" si="327"/>
        <v>1237.9498998905092</v>
      </c>
      <c r="K862" s="49">
        <f t="shared" si="327"/>
        <v>7196.12808722246</v>
      </c>
      <c r="L862" s="49">
        <f t="shared" si="322"/>
        <v>20.10171026771865</v>
      </c>
    </row>
    <row r="863" spans="1:12" ht="15" customHeight="1">
      <c r="A863" s="46">
        <v>27</v>
      </c>
      <c r="B863" s="47">
        <v>280</v>
      </c>
      <c r="C863" s="48"/>
      <c r="D863" s="48" t="s">
        <v>279</v>
      </c>
      <c r="E863" s="48" t="s">
        <v>333</v>
      </c>
      <c r="F863" s="49">
        <v>4563.331996119259</v>
      </c>
      <c r="G863" s="49">
        <v>157.92810878144175</v>
      </c>
      <c r="H863" s="49">
        <v>87.18262748565559</v>
      </c>
      <c r="I863" s="49">
        <f>G863+H863</f>
        <v>245.11073626709734</v>
      </c>
      <c r="J863" s="49">
        <v>140.56953698366613</v>
      </c>
      <c r="K863" s="49">
        <v>2159.3991467739484</v>
      </c>
      <c r="L863" s="49">
        <f t="shared" si="322"/>
        <v>5.371310622929561</v>
      </c>
    </row>
    <row r="864" spans="1:12" ht="15" customHeight="1">
      <c r="A864" s="46">
        <v>27</v>
      </c>
      <c r="B864" s="47"/>
      <c r="C864" s="48"/>
      <c r="D864" s="48"/>
      <c r="E864" s="48" t="s">
        <v>332</v>
      </c>
      <c r="F864" s="49">
        <v>4471.538548786141</v>
      </c>
      <c r="G864" s="49">
        <v>3038.540530008893</v>
      </c>
      <c r="H864" s="49">
        <v>264.02172121747327</v>
      </c>
      <c r="I864" s="49">
        <f>G864+H864</f>
        <v>3302.5622512263662</v>
      </c>
      <c r="J864" s="49">
        <v>478.969372501501</v>
      </c>
      <c r="K864" s="49">
        <v>2087.1973542513206</v>
      </c>
      <c r="L864" s="49">
        <f t="shared" si="322"/>
        <v>73.85740311067856</v>
      </c>
    </row>
    <row r="865" spans="1:12" ht="15" customHeight="1">
      <c r="A865" s="46"/>
      <c r="B865" s="47"/>
      <c r="C865" s="48"/>
      <c r="D865" s="48"/>
      <c r="E865" s="48" t="s">
        <v>342</v>
      </c>
      <c r="F865" s="49">
        <f aca="true" t="shared" si="328" ref="F865:K865">SUM(F863:F864)</f>
        <v>9034.8705449054</v>
      </c>
      <c r="G865" s="49">
        <f t="shared" si="328"/>
        <v>3196.4686387903344</v>
      </c>
      <c r="H865" s="49">
        <f t="shared" si="328"/>
        <v>351.20434870312886</v>
      </c>
      <c r="I865" s="49">
        <f t="shared" si="328"/>
        <v>3547.6729874934636</v>
      </c>
      <c r="J865" s="49">
        <f t="shared" si="328"/>
        <v>619.5389094851671</v>
      </c>
      <c r="K865" s="49">
        <f t="shared" si="328"/>
        <v>4246.596501025269</v>
      </c>
      <c r="L865" s="49">
        <f t="shared" si="322"/>
        <v>39.26645069080632</v>
      </c>
    </row>
    <row r="866" spans="1:12" ht="15" customHeight="1">
      <c r="A866" s="46">
        <v>34</v>
      </c>
      <c r="B866" s="47">
        <v>281</v>
      </c>
      <c r="C866" s="48"/>
      <c r="D866" s="48" t="s">
        <v>313</v>
      </c>
      <c r="E866" s="48" t="s">
        <v>333</v>
      </c>
      <c r="F866" s="49">
        <v>5199.840437717312</v>
      </c>
      <c r="G866" s="49">
        <v>858.3169423708443</v>
      </c>
      <c r="H866" s="49">
        <v>226.18220877736977</v>
      </c>
      <c r="I866" s="49">
        <f>G866+H866</f>
        <v>1084.4991511482142</v>
      </c>
      <c r="J866" s="49">
        <v>523.9329776422696</v>
      </c>
      <c r="K866" s="49">
        <v>2720.020398946084</v>
      </c>
      <c r="L866" s="49">
        <f t="shared" si="322"/>
        <v>20.85639288624596</v>
      </c>
    </row>
    <row r="867" spans="1:12" ht="15" customHeight="1">
      <c r="A867" s="46">
        <v>34</v>
      </c>
      <c r="B867" s="47"/>
      <c r="C867" s="48"/>
      <c r="D867" s="48"/>
      <c r="E867" s="48" t="s">
        <v>332</v>
      </c>
      <c r="F867" s="49">
        <v>2771.9025574907505</v>
      </c>
      <c r="G867" s="49">
        <v>558.8742544373011</v>
      </c>
      <c r="H867" s="49">
        <v>337.8601905488649</v>
      </c>
      <c r="I867" s="49">
        <f>G867+H867</f>
        <v>896.7344449861661</v>
      </c>
      <c r="J867" s="49">
        <v>606.946465955752</v>
      </c>
      <c r="K867" s="49">
        <v>2330.892922939253</v>
      </c>
      <c r="L867" s="49">
        <f t="shared" si="322"/>
        <v>32.3508646637972</v>
      </c>
    </row>
    <row r="868" spans="1:12" ht="15" customHeight="1">
      <c r="A868" s="46"/>
      <c r="B868" s="47"/>
      <c r="C868" s="48"/>
      <c r="D868" s="48"/>
      <c r="E868" s="48" t="s">
        <v>342</v>
      </c>
      <c r="F868" s="49">
        <f aca="true" t="shared" si="329" ref="F868:K868">SUM(F866:F867)</f>
        <v>7971.742995208062</v>
      </c>
      <c r="G868" s="49">
        <f t="shared" si="329"/>
        <v>1417.1911968081454</v>
      </c>
      <c r="H868" s="49">
        <f t="shared" si="329"/>
        <v>564.0423993262347</v>
      </c>
      <c r="I868" s="49">
        <f t="shared" si="329"/>
        <v>1981.2335961343802</v>
      </c>
      <c r="J868" s="49">
        <f t="shared" si="329"/>
        <v>1130.8794435980217</v>
      </c>
      <c r="K868" s="49">
        <f t="shared" si="329"/>
        <v>5050.913321885337</v>
      </c>
      <c r="L868" s="49">
        <f t="shared" si="322"/>
        <v>24.853204591835564</v>
      </c>
    </row>
    <row r="869" spans="1:12" ht="15" customHeight="1">
      <c r="A869" s="46">
        <v>34</v>
      </c>
      <c r="B869" s="47">
        <v>282</v>
      </c>
      <c r="C869" s="48"/>
      <c r="D869" s="48" t="s">
        <v>314</v>
      </c>
      <c r="E869" s="48" t="s">
        <v>333</v>
      </c>
      <c r="F869" s="49">
        <v>6116.997515201619</v>
      </c>
      <c r="G869" s="49">
        <v>945.057984321366</v>
      </c>
      <c r="H869" s="49">
        <v>347.0220807130445</v>
      </c>
      <c r="I869" s="49">
        <f>G869+H869</f>
        <v>1292.0800650344104</v>
      </c>
      <c r="J869" s="49">
        <v>619.7225249230793</v>
      </c>
      <c r="K869" s="49">
        <v>3228.4245800438175</v>
      </c>
      <c r="L869" s="49">
        <f t="shared" si="322"/>
        <v>21.12278224444927</v>
      </c>
    </row>
    <row r="870" spans="1:12" ht="15" customHeight="1">
      <c r="A870" s="46">
        <v>34</v>
      </c>
      <c r="B870" s="47"/>
      <c r="C870" s="48"/>
      <c r="D870" s="48"/>
      <c r="E870" s="48" t="s">
        <v>332</v>
      </c>
      <c r="F870" s="49">
        <v>1593.4955143507186</v>
      </c>
      <c r="G870" s="49">
        <v>308.1698308416958</v>
      </c>
      <c r="H870" s="49">
        <v>109.3774796465811</v>
      </c>
      <c r="I870" s="49">
        <f>G870+H870</f>
        <v>417.5473104882769</v>
      </c>
      <c r="J870" s="49">
        <v>265.20310504444313</v>
      </c>
      <c r="K870" s="49">
        <v>1791.636572369048</v>
      </c>
      <c r="L870" s="49">
        <f t="shared" si="322"/>
        <v>26.203230992991504</v>
      </c>
    </row>
    <row r="871" spans="1:12" ht="15" customHeight="1">
      <c r="A871" s="46"/>
      <c r="B871" s="47"/>
      <c r="C871" s="48"/>
      <c r="D871" s="48"/>
      <c r="E871" s="48" t="s">
        <v>342</v>
      </c>
      <c r="F871" s="49">
        <f aca="true" t="shared" si="330" ref="F871:K871">SUM(F869:F870)</f>
        <v>7710.493029552337</v>
      </c>
      <c r="G871" s="49">
        <f t="shared" si="330"/>
        <v>1253.2278151630617</v>
      </c>
      <c r="H871" s="49">
        <f t="shared" si="330"/>
        <v>456.3995603596256</v>
      </c>
      <c r="I871" s="49">
        <f t="shared" si="330"/>
        <v>1709.6273755226873</v>
      </c>
      <c r="J871" s="49">
        <f t="shared" si="330"/>
        <v>884.9256299675224</v>
      </c>
      <c r="K871" s="49">
        <f t="shared" si="330"/>
        <v>5020.061152412865</v>
      </c>
      <c r="L871" s="49">
        <f t="shared" si="322"/>
        <v>22.172737449734083</v>
      </c>
    </row>
    <row r="872" spans="1:12" ht="15" customHeight="1">
      <c r="A872" s="46">
        <v>34</v>
      </c>
      <c r="B872" s="47">
        <v>283</v>
      </c>
      <c r="C872" s="48"/>
      <c r="D872" s="48" t="s">
        <v>315</v>
      </c>
      <c r="E872" s="48" t="s">
        <v>333</v>
      </c>
      <c r="F872" s="49">
        <v>3851.2027048965897</v>
      </c>
      <c r="G872" s="49">
        <v>222.00443243515622</v>
      </c>
      <c r="H872" s="49">
        <v>189.7153645856518</v>
      </c>
      <c r="I872" s="49">
        <f>G872+H872</f>
        <v>411.719797020808</v>
      </c>
      <c r="J872" s="49">
        <v>401.4518366360388</v>
      </c>
      <c r="K872" s="49">
        <v>2403.8158915434315</v>
      </c>
      <c r="L872" s="49">
        <f t="shared" si="322"/>
        <v>10.69068103056038</v>
      </c>
    </row>
    <row r="873" spans="1:12" ht="15" customHeight="1">
      <c r="A873" s="46">
        <v>34</v>
      </c>
      <c r="B873" s="47"/>
      <c r="C873" s="48"/>
      <c r="D873" s="48"/>
      <c r="E873" s="48" t="s">
        <v>332</v>
      </c>
      <c r="F873" s="49">
        <v>692.7762952200693</v>
      </c>
      <c r="G873" s="49">
        <v>53.11301612068989</v>
      </c>
      <c r="H873" s="49">
        <v>72.70980188606462</v>
      </c>
      <c r="I873" s="49">
        <f>G873+H873</f>
        <v>125.82281800675452</v>
      </c>
      <c r="J873" s="49">
        <v>130.93509271226858</v>
      </c>
      <c r="K873" s="49">
        <v>751.3086954260432</v>
      </c>
      <c r="L873" s="49">
        <f t="shared" si="322"/>
        <v>18.162113639697395</v>
      </c>
    </row>
    <row r="874" spans="1:12" ht="15" customHeight="1">
      <c r="A874" s="46"/>
      <c r="B874" s="47"/>
      <c r="C874" s="48"/>
      <c r="D874" s="48"/>
      <c r="E874" s="48" t="s">
        <v>342</v>
      </c>
      <c r="F874" s="49">
        <f aca="true" t="shared" si="331" ref="F874:K874">SUM(F872:F873)</f>
        <v>4543.979000116659</v>
      </c>
      <c r="G874" s="49">
        <f t="shared" si="331"/>
        <v>275.1174485558461</v>
      </c>
      <c r="H874" s="49">
        <f t="shared" si="331"/>
        <v>262.4251664717164</v>
      </c>
      <c r="I874" s="49">
        <f t="shared" si="331"/>
        <v>537.5426150275625</v>
      </c>
      <c r="J874" s="49">
        <f t="shared" si="331"/>
        <v>532.3869293483074</v>
      </c>
      <c r="K874" s="49">
        <f t="shared" si="331"/>
        <v>3155.124586969475</v>
      </c>
      <c r="L874" s="49">
        <f t="shared" si="322"/>
        <v>11.829777712743875</v>
      </c>
    </row>
    <row r="875" spans="1:12" ht="15" customHeight="1">
      <c r="A875" s="46">
        <v>34</v>
      </c>
      <c r="B875" s="47">
        <v>284</v>
      </c>
      <c r="C875" s="48"/>
      <c r="D875" s="48" t="s">
        <v>316</v>
      </c>
      <c r="E875" s="48" t="s">
        <v>333</v>
      </c>
      <c r="F875" s="49">
        <v>353.9246324274877</v>
      </c>
      <c r="G875" s="49">
        <v>25.306790758882876</v>
      </c>
      <c r="H875" s="49">
        <v>36.11057354584003</v>
      </c>
      <c r="I875" s="49">
        <f>G875+H875</f>
        <v>61.41736430472291</v>
      </c>
      <c r="J875" s="49">
        <v>96.01067026606958</v>
      </c>
      <c r="K875" s="49">
        <v>126.84405664482189</v>
      </c>
      <c r="L875" s="49">
        <f t="shared" si="322"/>
        <v>17.353232490057366</v>
      </c>
    </row>
    <row r="876" spans="1:12" ht="15" customHeight="1">
      <c r="A876" s="46">
        <v>34</v>
      </c>
      <c r="B876" s="47"/>
      <c r="C876" s="48"/>
      <c r="D876" s="48"/>
      <c r="E876" s="48" t="s">
        <v>332</v>
      </c>
      <c r="F876" s="49">
        <v>3517.8264590464937</v>
      </c>
      <c r="G876" s="49">
        <v>271.50480709073383</v>
      </c>
      <c r="H876" s="49">
        <v>379.26788700517557</v>
      </c>
      <c r="I876" s="49">
        <f>G876+H876</f>
        <v>650.7726940959094</v>
      </c>
      <c r="J876" s="49">
        <v>762.4788814556159</v>
      </c>
      <c r="K876" s="49">
        <v>2299.4370072052157</v>
      </c>
      <c r="L876" s="49">
        <f t="shared" si="322"/>
        <v>18.4992836250456</v>
      </c>
    </row>
    <row r="877" spans="1:12" ht="15" customHeight="1">
      <c r="A877" s="46"/>
      <c r="B877" s="47"/>
      <c r="C877" s="48"/>
      <c r="D877" s="48"/>
      <c r="E877" s="48" t="s">
        <v>342</v>
      </c>
      <c r="F877" s="49">
        <f aca="true" t="shared" si="332" ref="F877:K877">SUM(F875:F876)</f>
        <v>3871.7510914739814</v>
      </c>
      <c r="G877" s="49">
        <f t="shared" si="332"/>
        <v>296.8115978496167</v>
      </c>
      <c r="H877" s="49">
        <f t="shared" si="332"/>
        <v>415.3784605510156</v>
      </c>
      <c r="I877" s="49">
        <f t="shared" si="332"/>
        <v>712.1900584006323</v>
      </c>
      <c r="J877" s="49">
        <f t="shared" si="332"/>
        <v>858.4895517216855</v>
      </c>
      <c r="K877" s="49">
        <f t="shared" si="332"/>
        <v>2426.2810638500378</v>
      </c>
      <c r="L877" s="49">
        <f t="shared" si="322"/>
        <v>18.394520762684166</v>
      </c>
    </row>
    <row r="878" spans="1:12" ht="15" customHeight="1">
      <c r="A878" s="46">
        <v>34</v>
      </c>
      <c r="B878" s="47">
        <v>285</v>
      </c>
      <c r="C878" s="48"/>
      <c r="D878" s="48" t="s">
        <v>317</v>
      </c>
      <c r="E878" s="48" t="s">
        <v>333</v>
      </c>
      <c r="F878" s="49">
        <v>3444.390362245145</v>
      </c>
      <c r="G878" s="49">
        <v>282.0054865360214</v>
      </c>
      <c r="H878" s="49">
        <v>74.85836080642886</v>
      </c>
      <c r="I878" s="49">
        <f>G878+H878</f>
        <v>356.8638473424503</v>
      </c>
      <c r="J878" s="49">
        <v>158.12879966488214</v>
      </c>
      <c r="K878" s="49">
        <v>2109.4201712774156</v>
      </c>
      <c r="L878" s="49">
        <f t="shared" si="322"/>
        <v>10.360725986639824</v>
      </c>
    </row>
    <row r="879" spans="1:12" ht="15" customHeight="1">
      <c r="A879" s="46">
        <v>34</v>
      </c>
      <c r="B879" s="47"/>
      <c r="C879" s="48"/>
      <c r="D879" s="48"/>
      <c r="E879" s="48" t="s">
        <v>332</v>
      </c>
      <c r="F879" s="49">
        <v>3060.0063370519547</v>
      </c>
      <c r="G879" s="49">
        <v>162.6406000547372</v>
      </c>
      <c r="H879" s="49">
        <v>144.4217655163731</v>
      </c>
      <c r="I879" s="49">
        <f>G879+H879</f>
        <v>307.0623655711103</v>
      </c>
      <c r="J879" s="49">
        <v>286.898384867295</v>
      </c>
      <c r="K879" s="49">
        <v>3417.8290346025933</v>
      </c>
      <c r="L879" s="49">
        <f t="shared" si="322"/>
        <v>10.034697047945912</v>
      </c>
    </row>
    <row r="880" spans="1:12" ht="15" customHeight="1">
      <c r="A880" s="46"/>
      <c r="B880" s="47"/>
      <c r="C880" s="48"/>
      <c r="D880" s="48"/>
      <c r="E880" s="48" t="s">
        <v>342</v>
      </c>
      <c r="F880" s="49">
        <f aca="true" t="shared" si="333" ref="F880:K880">SUM(F878:F879)</f>
        <v>6504.3966992971</v>
      </c>
      <c r="G880" s="49">
        <f t="shared" si="333"/>
        <v>444.6460865907586</v>
      </c>
      <c r="H880" s="49">
        <f t="shared" si="333"/>
        <v>219.28012632280198</v>
      </c>
      <c r="I880" s="49">
        <f t="shared" si="333"/>
        <v>663.9262129135607</v>
      </c>
      <c r="J880" s="49">
        <f t="shared" si="333"/>
        <v>445.02718453217716</v>
      </c>
      <c r="K880" s="49">
        <f t="shared" si="333"/>
        <v>5527.249205880009</v>
      </c>
      <c r="L880" s="49">
        <f t="shared" si="322"/>
        <v>10.20734502533199</v>
      </c>
    </row>
    <row r="881" spans="1:12" ht="15" customHeight="1">
      <c r="A881" s="46">
        <v>34</v>
      </c>
      <c r="B881" s="47">
        <v>286</v>
      </c>
      <c r="C881" s="48"/>
      <c r="D881" s="48" t="s">
        <v>318</v>
      </c>
      <c r="E881" s="48" t="s">
        <v>333</v>
      </c>
      <c r="F881" s="49">
        <v>452.80092248412967</v>
      </c>
      <c r="G881" s="49">
        <v>191.77200000000002</v>
      </c>
      <c r="H881" s="49">
        <v>38.28006</v>
      </c>
      <c r="I881" s="49">
        <f>G881+H881</f>
        <v>230.05206</v>
      </c>
      <c r="J881" s="49">
        <v>44.654055419212526</v>
      </c>
      <c r="K881" s="49">
        <v>323.9975521153848</v>
      </c>
      <c r="L881" s="49">
        <f t="shared" si="322"/>
        <v>50.806446845978584</v>
      </c>
    </row>
    <row r="882" spans="1:12" ht="15" customHeight="1">
      <c r="A882" s="46">
        <v>34</v>
      </c>
      <c r="B882" s="47"/>
      <c r="C882" s="48"/>
      <c r="D882" s="48"/>
      <c r="E882" s="48" t="s">
        <v>332</v>
      </c>
      <c r="F882" s="49">
        <v>6444.315703249591</v>
      </c>
      <c r="G882" s="49">
        <v>369.12394001150085</v>
      </c>
      <c r="H882" s="49">
        <v>264.067773680276</v>
      </c>
      <c r="I882" s="49">
        <f>G882+H882</f>
        <v>633.1917136917768</v>
      </c>
      <c r="J882" s="49">
        <v>557.1155147166286</v>
      </c>
      <c r="K882" s="49">
        <v>5133.0641982188135</v>
      </c>
      <c r="L882" s="49">
        <f t="shared" si="322"/>
        <v>9.825584947250263</v>
      </c>
    </row>
    <row r="883" spans="1:12" ht="15" customHeight="1">
      <c r="A883" s="46"/>
      <c r="B883" s="47"/>
      <c r="C883" s="48"/>
      <c r="D883" s="48"/>
      <c r="E883" s="48" t="s">
        <v>342</v>
      </c>
      <c r="F883" s="49">
        <f aca="true" t="shared" si="334" ref="F883:K883">SUM(F881:F882)</f>
        <v>6897.116625733721</v>
      </c>
      <c r="G883" s="49">
        <f t="shared" si="334"/>
        <v>560.8959400115009</v>
      </c>
      <c r="H883" s="49">
        <f t="shared" si="334"/>
        <v>302.347833680276</v>
      </c>
      <c r="I883" s="49">
        <f t="shared" si="334"/>
        <v>863.2437736917768</v>
      </c>
      <c r="J883" s="49">
        <f t="shared" si="334"/>
        <v>601.7695701358411</v>
      </c>
      <c r="K883" s="49">
        <f t="shared" si="334"/>
        <v>5457.061750334198</v>
      </c>
      <c r="L883" s="49">
        <f t="shared" si="322"/>
        <v>12.516009523036653</v>
      </c>
    </row>
    <row r="884" spans="1:12" ht="15" customHeight="1">
      <c r="A884" s="46">
        <v>34</v>
      </c>
      <c r="B884" s="47">
        <v>287</v>
      </c>
      <c r="C884" s="48"/>
      <c r="D884" s="48" t="s">
        <v>319</v>
      </c>
      <c r="E884" s="48" t="s">
        <v>333</v>
      </c>
      <c r="F884" s="49">
        <v>7409.492967295049</v>
      </c>
      <c r="G884" s="49">
        <v>237.8625485302274</v>
      </c>
      <c r="H884" s="49">
        <v>158.3913279556295</v>
      </c>
      <c r="I884" s="49">
        <f>G884+H884</f>
        <v>396.2538764858569</v>
      </c>
      <c r="J884" s="49">
        <v>230.84063684131326</v>
      </c>
      <c r="K884" s="49">
        <v>4155.228738659018</v>
      </c>
      <c r="L884" s="49">
        <f t="shared" si="322"/>
        <v>5.347921622098732</v>
      </c>
    </row>
    <row r="885" spans="1:12" ht="15" customHeight="1">
      <c r="A885" s="46">
        <v>34</v>
      </c>
      <c r="B885" s="47"/>
      <c r="C885" s="48"/>
      <c r="D885" s="48"/>
      <c r="E885" s="48" t="s">
        <v>332</v>
      </c>
      <c r="F885" s="49">
        <v>7150.325755218125</v>
      </c>
      <c r="G885" s="49">
        <v>446.57037465139115</v>
      </c>
      <c r="H885" s="49">
        <v>181.4121906596041</v>
      </c>
      <c r="I885" s="49">
        <f>G885+H885</f>
        <v>627.9825653109953</v>
      </c>
      <c r="J885" s="49">
        <v>465.118266558424</v>
      </c>
      <c r="K885" s="49">
        <v>9634.590156528595</v>
      </c>
      <c r="L885" s="49">
        <f t="shared" si="322"/>
        <v>8.782572805899223</v>
      </c>
    </row>
    <row r="886" spans="1:12" ht="15" customHeight="1">
      <c r="A886" s="46"/>
      <c r="B886" s="47"/>
      <c r="C886" s="48"/>
      <c r="D886" s="48"/>
      <c r="E886" s="48" t="s">
        <v>342</v>
      </c>
      <c r="F886" s="49">
        <f aca="true" t="shared" si="335" ref="F886:K886">SUM(F884:F885)</f>
        <v>14559.818722513173</v>
      </c>
      <c r="G886" s="49">
        <f t="shared" si="335"/>
        <v>684.4329231816185</v>
      </c>
      <c r="H886" s="49">
        <f t="shared" si="335"/>
        <v>339.8035186152336</v>
      </c>
      <c r="I886" s="49">
        <f t="shared" si="335"/>
        <v>1024.2364417968522</v>
      </c>
      <c r="J886" s="49">
        <f t="shared" si="335"/>
        <v>695.9589033997372</v>
      </c>
      <c r="K886" s="49">
        <f t="shared" si="335"/>
        <v>13789.818895187613</v>
      </c>
      <c r="L886" s="49">
        <f t="shared" si="322"/>
        <v>7.034678530805626</v>
      </c>
    </row>
    <row r="887" spans="1:12" ht="15" customHeight="1">
      <c r="A887" s="46">
        <v>34</v>
      </c>
      <c r="B887" s="47">
        <v>288</v>
      </c>
      <c r="C887" s="48"/>
      <c r="D887" s="48" t="s">
        <v>320</v>
      </c>
      <c r="E887" s="48" t="s">
        <v>333</v>
      </c>
      <c r="F887" s="49">
        <v>2750.0771637339258</v>
      </c>
      <c r="G887" s="49">
        <v>308.8477523673474</v>
      </c>
      <c r="H887" s="49">
        <v>80.57094081276709</v>
      </c>
      <c r="I887" s="49">
        <f>G887+H887</f>
        <v>389.41869318011453</v>
      </c>
      <c r="J887" s="49">
        <v>98.56156499773502</v>
      </c>
      <c r="K887" s="49">
        <v>1421.9325664770222</v>
      </c>
      <c r="L887" s="49">
        <f t="shared" si="322"/>
        <v>14.160282420998694</v>
      </c>
    </row>
    <row r="888" spans="1:12" ht="15" customHeight="1">
      <c r="A888" s="46">
        <v>34</v>
      </c>
      <c r="B888" s="47"/>
      <c r="C888" s="48"/>
      <c r="D888" s="48"/>
      <c r="E888" s="48" t="s">
        <v>332</v>
      </c>
      <c r="F888" s="49">
        <v>4408.126317817561</v>
      </c>
      <c r="G888" s="49">
        <v>488.4718527271289</v>
      </c>
      <c r="H888" s="49">
        <v>141.05596417205936</v>
      </c>
      <c r="I888" s="49">
        <f>G888+H888</f>
        <v>629.5278168991883</v>
      </c>
      <c r="J888" s="49">
        <v>321.0576939009635</v>
      </c>
      <c r="K888" s="49">
        <v>4045.2438384663674</v>
      </c>
      <c r="L888" s="49">
        <f t="shared" si="322"/>
        <v>14.281074803928579</v>
      </c>
    </row>
    <row r="889" spans="2:12" ht="15" customHeight="1">
      <c r="B889" s="44"/>
      <c r="C889" s="44"/>
      <c r="D889" s="44"/>
      <c r="E889" s="48" t="s">
        <v>342</v>
      </c>
      <c r="F889" s="53">
        <f aca="true" t="shared" si="336" ref="F889:K889">SUM(F887:F888)</f>
        <v>7158.203481551487</v>
      </c>
      <c r="G889" s="53">
        <f t="shared" si="336"/>
        <v>797.3196050944764</v>
      </c>
      <c r="H889" s="53">
        <f t="shared" si="336"/>
        <v>221.62690498482647</v>
      </c>
      <c r="I889" s="53">
        <f t="shared" si="336"/>
        <v>1018.9465100793029</v>
      </c>
      <c r="J889" s="53">
        <f t="shared" si="336"/>
        <v>419.6192588986985</v>
      </c>
      <c r="K889" s="53">
        <f t="shared" si="336"/>
        <v>5467.17640494339</v>
      </c>
      <c r="L889" s="49">
        <f t="shared" si="322"/>
        <v>14.234668135732484</v>
      </c>
    </row>
    <row r="890" spans="1:12" s="52" customFormat="1" ht="15" customHeight="1">
      <c r="A890" s="50"/>
      <c r="B890" s="67" t="s">
        <v>333</v>
      </c>
      <c r="C890" s="68"/>
      <c r="D890" s="68"/>
      <c r="E890" s="69"/>
      <c r="F890" s="51">
        <f aca="true" t="shared" si="337" ref="F890:K890">F848+F851+F854+F857+F860+F863+F866+F869+F872+F875+F878+F881+F884+F887</f>
        <v>48111.04327957713</v>
      </c>
      <c r="G890" s="51">
        <f t="shared" si="337"/>
        <v>6572.65814</v>
      </c>
      <c r="H890" s="51">
        <f t="shared" si="337"/>
        <v>1805.225025</v>
      </c>
      <c r="I890" s="51">
        <f t="shared" si="337"/>
        <v>8377.883165000001</v>
      </c>
      <c r="J890" s="51">
        <f t="shared" si="337"/>
        <v>3274.9205256423934</v>
      </c>
      <c r="K890" s="51">
        <f t="shared" si="337"/>
        <v>24478.04278921067</v>
      </c>
      <c r="L890" s="51">
        <f t="shared" si="322"/>
        <v>17.413638520194734</v>
      </c>
    </row>
    <row r="891" spans="1:12" s="52" customFormat="1" ht="15" customHeight="1">
      <c r="A891" s="50"/>
      <c r="B891" s="67" t="s">
        <v>332</v>
      </c>
      <c r="C891" s="68"/>
      <c r="D891" s="68"/>
      <c r="E891" s="69"/>
      <c r="F891" s="51">
        <f aca="true" t="shared" si="338" ref="F891:K891">F849+F852+F855+F858+F861+F864+F867+F870+F873+F876+F879+F882+F885+F888</f>
        <v>57864.27949585208</v>
      </c>
      <c r="G891" s="51">
        <f t="shared" si="338"/>
        <v>13178.134620000003</v>
      </c>
      <c r="H891" s="51">
        <f t="shared" si="338"/>
        <v>3246.6255699999992</v>
      </c>
      <c r="I891" s="51">
        <f t="shared" si="338"/>
        <v>16424.76019</v>
      </c>
      <c r="J891" s="51">
        <f t="shared" si="338"/>
        <v>6650.653105157606</v>
      </c>
      <c r="K891" s="51">
        <f t="shared" si="338"/>
        <v>47835.378659351925</v>
      </c>
      <c r="L891" s="51">
        <f t="shared" si="322"/>
        <v>28.384973135589437</v>
      </c>
    </row>
    <row r="892" spans="1:12" s="52" customFormat="1" ht="15" customHeight="1">
      <c r="A892" s="50"/>
      <c r="B892" s="67" t="s">
        <v>342</v>
      </c>
      <c r="C892" s="68"/>
      <c r="D892" s="68"/>
      <c r="E892" s="69"/>
      <c r="F892" s="51">
        <f aca="true" t="shared" si="339" ref="F892:K892">F890+F891</f>
        <v>105975.3227754292</v>
      </c>
      <c r="G892" s="51">
        <f t="shared" si="339"/>
        <v>19750.792760000004</v>
      </c>
      <c r="H892" s="51">
        <f t="shared" si="339"/>
        <v>5051.850594999999</v>
      </c>
      <c r="I892" s="51">
        <f t="shared" si="339"/>
        <v>24802.643355</v>
      </c>
      <c r="J892" s="51">
        <f t="shared" si="339"/>
        <v>9925.5736308</v>
      </c>
      <c r="K892" s="51">
        <f t="shared" si="339"/>
        <v>72313.4214485626</v>
      </c>
      <c r="L892" s="51">
        <f t="shared" si="322"/>
        <v>23.404168730449566</v>
      </c>
    </row>
    <row r="893" spans="1:12" s="52" customFormat="1" ht="15" customHeight="1">
      <c r="A893" s="50"/>
      <c r="B893" s="70"/>
      <c r="C893" s="71"/>
      <c r="D893" s="71"/>
      <c r="E893" s="71"/>
      <c r="F893" s="71"/>
      <c r="G893" s="71"/>
      <c r="H893" s="71"/>
      <c r="I893" s="71"/>
      <c r="J893" s="71"/>
      <c r="K893" s="71"/>
      <c r="L893" s="72"/>
    </row>
    <row r="894" spans="1:12" ht="15" customHeight="1">
      <c r="A894" s="46">
        <v>28</v>
      </c>
      <c r="B894" s="47">
        <v>289</v>
      </c>
      <c r="C894" s="48" t="s">
        <v>280</v>
      </c>
      <c r="D894" s="48" t="s">
        <v>280</v>
      </c>
      <c r="E894" s="48" t="s">
        <v>333</v>
      </c>
      <c r="F894" s="49">
        <v>2643.9314883577363</v>
      </c>
      <c r="G894" s="49">
        <v>781.3315924711028</v>
      </c>
      <c r="H894" s="49">
        <v>48.966379953102425</v>
      </c>
      <c r="I894" s="49">
        <f>G894+H894</f>
        <v>830.2979724242052</v>
      </c>
      <c r="J894" s="49">
        <v>98.86275578390142</v>
      </c>
      <c r="K894" s="49">
        <v>769.1260742894119</v>
      </c>
      <c r="L894" s="49">
        <f aca="true" t="shared" si="340" ref="L894:L918">I894/F894*100</f>
        <v>31.403914060569715</v>
      </c>
    </row>
    <row r="895" spans="1:12" ht="15" customHeight="1">
      <c r="A895" s="46">
        <v>28</v>
      </c>
      <c r="B895" s="47"/>
      <c r="C895" s="48"/>
      <c r="D895" s="48"/>
      <c r="E895" s="48" t="s">
        <v>332</v>
      </c>
      <c r="F895" s="49">
        <v>9179.035861080672</v>
      </c>
      <c r="G895" s="49">
        <v>4316.918974074393</v>
      </c>
      <c r="H895" s="49">
        <v>270.56829684152683</v>
      </c>
      <c r="I895" s="49">
        <f>G895+H895</f>
        <v>4587.48727091592</v>
      </c>
      <c r="J895" s="49">
        <v>540.4096908688252</v>
      </c>
      <c r="K895" s="49">
        <v>4795.843610842624</v>
      </c>
      <c r="L895" s="49">
        <f t="shared" si="340"/>
        <v>49.97787720131886</v>
      </c>
    </row>
    <row r="896" spans="1:12" ht="15" customHeight="1">
      <c r="A896" s="46"/>
      <c r="B896" s="47"/>
      <c r="C896" s="48"/>
      <c r="D896" s="48"/>
      <c r="E896" s="48" t="s">
        <v>342</v>
      </c>
      <c r="F896" s="49">
        <f aca="true" t="shared" si="341" ref="F896:K896">SUM(F894:F895)</f>
        <v>11822.967349438408</v>
      </c>
      <c r="G896" s="49">
        <f t="shared" si="341"/>
        <v>5098.2505665454955</v>
      </c>
      <c r="H896" s="49">
        <f t="shared" si="341"/>
        <v>319.53467679462926</v>
      </c>
      <c r="I896" s="49">
        <f t="shared" si="341"/>
        <v>5417.785243340125</v>
      </c>
      <c r="J896" s="49">
        <f t="shared" si="341"/>
        <v>639.2724466527267</v>
      </c>
      <c r="K896" s="49">
        <f t="shared" si="341"/>
        <v>5564.969685132036</v>
      </c>
      <c r="L896" s="49">
        <f t="shared" si="340"/>
        <v>45.82424262211525</v>
      </c>
    </row>
    <row r="897" spans="1:12" ht="15" customHeight="1">
      <c r="A897" s="46">
        <v>28</v>
      </c>
      <c r="B897" s="47">
        <v>290</v>
      </c>
      <c r="C897" s="48"/>
      <c r="D897" s="48" t="s">
        <v>281</v>
      </c>
      <c r="E897" s="48" t="s">
        <v>333</v>
      </c>
      <c r="F897" s="49">
        <v>6660.067908996675</v>
      </c>
      <c r="G897" s="49">
        <v>1235.971718251879</v>
      </c>
      <c r="H897" s="49">
        <v>96.5014282897493</v>
      </c>
      <c r="I897" s="49">
        <f>G897+H897</f>
        <v>1332.4731465416285</v>
      </c>
      <c r="J897" s="49">
        <v>150.22584582349185</v>
      </c>
      <c r="K897" s="49">
        <v>3138.9567281087548</v>
      </c>
      <c r="L897" s="49">
        <f t="shared" si="340"/>
        <v>20.00690030114667</v>
      </c>
    </row>
    <row r="898" spans="1:12" ht="15" customHeight="1">
      <c r="A898" s="46">
        <v>28</v>
      </c>
      <c r="B898" s="47"/>
      <c r="C898" s="48"/>
      <c r="D898" s="48"/>
      <c r="E898" s="48" t="s">
        <v>332</v>
      </c>
      <c r="F898" s="49">
        <v>4843.128643040779</v>
      </c>
      <c r="G898" s="49">
        <v>1476.2060664262742</v>
      </c>
      <c r="H898" s="49">
        <v>174.44796724787815</v>
      </c>
      <c r="I898" s="49">
        <f>G898+H898</f>
        <v>1650.6540336741523</v>
      </c>
      <c r="J898" s="49">
        <v>391.6765393958808</v>
      </c>
      <c r="K898" s="49">
        <v>5860.545346361502</v>
      </c>
      <c r="L898" s="49">
        <f t="shared" si="340"/>
        <v>34.0823908538135</v>
      </c>
    </row>
    <row r="899" spans="1:12" ht="15" customHeight="1">
      <c r="A899" s="46"/>
      <c r="B899" s="47"/>
      <c r="C899" s="48"/>
      <c r="D899" s="48"/>
      <c r="E899" s="48" t="s">
        <v>342</v>
      </c>
      <c r="F899" s="49">
        <f aca="true" t="shared" si="342" ref="F899:K899">SUM(F897:F898)</f>
        <v>11503.196552037454</v>
      </c>
      <c r="G899" s="49">
        <f t="shared" si="342"/>
        <v>2712.1777846781533</v>
      </c>
      <c r="H899" s="49">
        <f t="shared" si="342"/>
        <v>270.9493955376274</v>
      </c>
      <c r="I899" s="49">
        <f t="shared" si="342"/>
        <v>2983.1271802157808</v>
      </c>
      <c r="J899" s="49">
        <f t="shared" si="342"/>
        <v>541.9023852193727</v>
      </c>
      <c r="K899" s="49">
        <f t="shared" si="342"/>
        <v>8999.502074470256</v>
      </c>
      <c r="L899" s="49">
        <f t="shared" si="340"/>
        <v>25.933027978100636</v>
      </c>
    </row>
    <row r="900" spans="1:12" ht="15" customHeight="1">
      <c r="A900" s="46">
        <v>28</v>
      </c>
      <c r="B900" s="47">
        <v>291</v>
      </c>
      <c r="C900" s="48"/>
      <c r="D900" s="48" t="s">
        <v>282</v>
      </c>
      <c r="E900" s="48" t="s">
        <v>332</v>
      </c>
      <c r="F900" s="49">
        <v>8187.45270919255</v>
      </c>
      <c r="G900" s="49">
        <v>1652.8146874660288</v>
      </c>
      <c r="H900" s="49">
        <v>215.58078801495623</v>
      </c>
      <c r="I900" s="49">
        <f>G900+H900</f>
        <v>1868.395475480985</v>
      </c>
      <c r="J900" s="49">
        <v>431.16157602991245</v>
      </c>
      <c r="K900" s="49">
        <v>5887.895657681651</v>
      </c>
      <c r="L900" s="49">
        <f t="shared" si="340"/>
        <v>22.820229219562073</v>
      </c>
    </row>
    <row r="901" spans="1:12" ht="15" customHeight="1">
      <c r="A901" s="46">
        <v>28</v>
      </c>
      <c r="B901" s="47">
        <v>292</v>
      </c>
      <c r="C901" s="48"/>
      <c r="D901" s="48" t="s">
        <v>283</v>
      </c>
      <c r="E901" s="48" t="s">
        <v>333</v>
      </c>
      <c r="F901" s="49">
        <v>164.95216283895277</v>
      </c>
      <c r="G901" s="49">
        <v>18.202080000000002</v>
      </c>
      <c r="H901" s="49">
        <v>1.7165000000000001</v>
      </c>
      <c r="I901" s="49">
        <f>G901+H901</f>
        <v>19.918580000000002</v>
      </c>
      <c r="J901" s="49">
        <v>3.028038183015142</v>
      </c>
      <c r="K901" s="49">
        <v>112.17731541394016</v>
      </c>
      <c r="L901" s="49">
        <f t="shared" si="340"/>
        <v>12.07536758365942</v>
      </c>
    </row>
    <row r="902" spans="1:12" ht="15" customHeight="1">
      <c r="A902" s="46">
        <v>28</v>
      </c>
      <c r="B902" s="47"/>
      <c r="C902" s="48"/>
      <c r="D902" s="48"/>
      <c r="E902" s="48" t="s">
        <v>332</v>
      </c>
      <c r="F902" s="49">
        <v>11040.882148156395</v>
      </c>
      <c r="G902" s="49">
        <v>2453.158863145289</v>
      </c>
      <c r="H902" s="49">
        <v>211.74471186900004</v>
      </c>
      <c r="I902" s="49">
        <f>G902+H902</f>
        <v>2664.9035750142893</v>
      </c>
      <c r="J902" s="49">
        <v>423.852959293384</v>
      </c>
      <c r="K902" s="49">
        <v>7978.902513370616</v>
      </c>
      <c r="L902" s="49">
        <f t="shared" si="340"/>
        <v>24.13669070328112</v>
      </c>
    </row>
    <row r="903" spans="1:12" ht="15" customHeight="1">
      <c r="A903" s="46"/>
      <c r="B903" s="47"/>
      <c r="C903" s="48"/>
      <c r="D903" s="48"/>
      <c r="E903" s="48" t="s">
        <v>342</v>
      </c>
      <c r="F903" s="49">
        <f aca="true" t="shared" si="343" ref="F903:K903">SUM(F901:F902)</f>
        <v>11205.834310995348</v>
      </c>
      <c r="G903" s="49">
        <f t="shared" si="343"/>
        <v>2471.360943145289</v>
      </c>
      <c r="H903" s="49">
        <f t="shared" si="343"/>
        <v>213.46121186900004</v>
      </c>
      <c r="I903" s="49">
        <f t="shared" si="343"/>
        <v>2684.8221550142894</v>
      </c>
      <c r="J903" s="49">
        <f t="shared" si="343"/>
        <v>426.88099747639916</v>
      </c>
      <c r="K903" s="49">
        <f t="shared" si="343"/>
        <v>8091.079828784556</v>
      </c>
      <c r="L903" s="49">
        <f t="shared" si="340"/>
        <v>23.959145570980805</v>
      </c>
    </row>
    <row r="904" spans="1:12" ht="15" customHeight="1">
      <c r="A904" s="46">
        <v>28</v>
      </c>
      <c r="B904" s="47">
        <v>293</v>
      </c>
      <c r="C904" s="48"/>
      <c r="D904" s="48" t="s">
        <v>284</v>
      </c>
      <c r="E904" s="48" t="s">
        <v>333</v>
      </c>
      <c r="F904" s="49">
        <v>5314.195584078742</v>
      </c>
      <c r="G904" s="49">
        <v>732.736235792599</v>
      </c>
      <c r="H904" s="49">
        <v>55.09969459000945</v>
      </c>
      <c r="I904" s="49">
        <f>G904+H904</f>
        <v>787.8359303826085</v>
      </c>
      <c r="J904" s="49">
        <v>109.07510429152245</v>
      </c>
      <c r="K904" s="49">
        <v>3314.0343154420384</v>
      </c>
      <c r="L904" s="49">
        <f t="shared" si="340"/>
        <v>14.825121091571303</v>
      </c>
    </row>
    <row r="905" spans="1:12" ht="15" customHeight="1">
      <c r="A905" s="46">
        <v>28</v>
      </c>
      <c r="B905" s="47"/>
      <c r="C905" s="48"/>
      <c r="D905" s="48"/>
      <c r="E905" s="48" t="s">
        <v>332</v>
      </c>
      <c r="F905" s="49">
        <v>9081.132839397196</v>
      </c>
      <c r="G905" s="49">
        <v>2122.0565246064234</v>
      </c>
      <c r="H905" s="49">
        <v>138.9141828901676</v>
      </c>
      <c r="I905" s="49">
        <f>G905+H905</f>
        <v>2260.970707496591</v>
      </c>
      <c r="J905" s="49">
        <v>276.7949165799903</v>
      </c>
      <c r="K905" s="49">
        <v>6772.291797560359</v>
      </c>
      <c r="L905" s="49">
        <f t="shared" si="340"/>
        <v>24.89745219547602</v>
      </c>
    </row>
    <row r="906" spans="1:12" ht="15" customHeight="1">
      <c r="A906" s="46"/>
      <c r="B906" s="47"/>
      <c r="C906" s="48"/>
      <c r="D906" s="48"/>
      <c r="E906" s="48" t="s">
        <v>342</v>
      </c>
      <c r="F906" s="49">
        <f aca="true" t="shared" si="344" ref="F906:K906">SUM(F904:F905)</f>
        <v>14395.328423475938</v>
      </c>
      <c r="G906" s="49">
        <f t="shared" si="344"/>
        <v>2854.7927603990224</v>
      </c>
      <c r="H906" s="49">
        <f t="shared" si="344"/>
        <v>194.01387748017706</v>
      </c>
      <c r="I906" s="49">
        <f t="shared" si="344"/>
        <v>3048.806637879199</v>
      </c>
      <c r="J906" s="49">
        <f t="shared" si="344"/>
        <v>385.87002087151274</v>
      </c>
      <c r="K906" s="49">
        <f t="shared" si="344"/>
        <v>10086.326113002397</v>
      </c>
      <c r="L906" s="49">
        <f t="shared" si="340"/>
        <v>21.17913914980361</v>
      </c>
    </row>
    <row r="907" spans="1:12" ht="15" customHeight="1">
      <c r="A907" s="46">
        <v>28</v>
      </c>
      <c r="B907" s="47">
        <v>294</v>
      </c>
      <c r="C907" s="48"/>
      <c r="D907" s="48" t="s">
        <v>285</v>
      </c>
      <c r="E907" s="48" t="s">
        <v>333</v>
      </c>
      <c r="F907" s="49">
        <v>8785.796201650975</v>
      </c>
      <c r="G907" s="49">
        <v>720.2716585975915</v>
      </c>
      <c r="H907" s="49">
        <v>51.276118942304535</v>
      </c>
      <c r="I907" s="49">
        <f>G907+H907</f>
        <v>771.547777539896</v>
      </c>
      <c r="J907" s="49">
        <v>104.10386704995392</v>
      </c>
      <c r="K907" s="49">
        <v>6435.279123385721</v>
      </c>
      <c r="L907" s="49">
        <f t="shared" si="340"/>
        <v>8.781762743311884</v>
      </c>
    </row>
    <row r="908" spans="1:12" ht="15" customHeight="1">
      <c r="A908" s="46">
        <v>28</v>
      </c>
      <c r="B908" s="47"/>
      <c r="C908" s="48"/>
      <c r="D908" s="48"/>
      <c r="E908" s="48" t="s">
        <v>332</v>
      </c>
      <c r="F908" s="49">
        <v>5567.213455711791</v>
      </c>
      <c r="G908" s="49">
        <v>2700.8556501947896</v>
      </c>
      <c r="H908" s="49">
        <v>127.26241502217516</v>
      </c>
      <c r="I908" s="49">
        <f>G908+H908</f>
        <v>2828.1180652169646</v>
      </c>
      <c r="J908" s="49">
        <v>254.07185536065055</v>
      </c>
      <c r="K908" s="49">
        <v>5209.910254751274</v>
      </c>
      <c r="L908" s="49">
        <f t="shared" si="340"/>
        <v>50.79952632883875</v>
      </c>
    </row>
    <row r="909" spans="1:12" ht="15" customHeight="1">
      <c r="A909" s="46"/>
      <c r="B909" s="47"/>
      <c r="C909" s="48"/>
      <c r="D909" s="48"/>
      <c r="E909" s="48" t="s">
        <v>342</v>
      </c>
      <c r="F909" s="49">
        <f aca="true" t="shared" si="345" ref="F909:K909">SUM(F907:F908)</f>
        <v>14353.009657362767</v>
      </c>
      <c r="G909" s="49">
        <f t="shared" si="345"/>
        <v>3421.127308792381</v>
      </c>
      <c r="H909" s="49">
        <f t="shared" si="345"/>
        <v>178.5385339644797</v>
      </c>
      <c r="I909" s="49">
        <f t="shared" si="345"/>
        <v>3599.6658427568605</v>
      </c>
      <c r="J909" s="49">
        <f t="shared" si="345"/>
        <v>358.17572241060446</v>
      </c>
      <c r="K909" s="49">
        <f t="shared" si="345"/>
        <v>11645.189378136994</v>
      </c>
      <c r="L909" s="49">
        <f t="shared" si="340"/>
        <v>25.079519408741664</v>
      </c>
    </row>
    <row r="910" spans="1:12" ht="15" customHeight="1">
      <c r="A910" s="46">
        <v>28</v>
      </c>
      <c r="B910" s="47">
        <v>295</v>
      </c>
      <c r="C910" s="48"/>
      <c r="D910" s="48" t="s">
        <v>286</v>
      </c>
      <c r="E910" s="48" t="s">
        <v>333</v>
      </c>
      <c r="F910" s="49">
        <v>149.02273193295167</v>
      </c>
      <c r="G910" s="49">
        <v>31.183460083678234</v>
      </c>
      <c r="H910" s="49">
        <v>1.575859917747667</v>
      </c>
      <c r="I910" s="49">
        <f>G910+H910</f>
        <v>32.7593200014259</v>
      </c>
      <c r="J910" s="49">
        <v>3.205719439796364</v>
      </c>
      <c r="K910" s="49">
        <v>68.10546267200829</v>
      </c>
      <c r="L910" s="49">
        <f t="shared" si="340"/>
        <v>21.98276704265828</v>
      </c>
    </row>
    <row r="911" spans="1:12" ht="15" customHeight="1">
      <c r="A911" s="46">
        <v>28</v>
      </c>
      <c r="B911" s="47"/>
      <c r="C911" s="48"/>
      <c r="D911" s="48"/>
      <c r="E911" s="48" t="s">
        <v>332</v>
      </c>
      <c r="F911" s="49">
        <v>6092.249998484386</v>
      </c>
      <c r="G911" s="49">
        <v>4034.760845981774</v>
      </c>
      <c r="H911" s="49">
        <v>145.32143324954478</v>
      </c>
      <c r="I911" s="49">
        <f>G911+H911</f>
        <v>4180.082279231318</v>
      </c>
      <c r="J911" s="49">
        <v>270.51567430149737</v>
      </c>
      <c r="K911" s="49">
        <v>1932.2468980305823</v>
      </c>
      <c r="L911" s="49">
        <f t="shared" si="340"/>
        <v>68.6131114164919</v>
      </c>
    </row>
    <row r="912" spans="1:12" ht="15" customHeight="1">
      <c r="A912" s="46"/>
      <c r="B912" s="47"/>
      <c r="C912" s="48"/>
      <c r="D912" s="48"/>
      <c r="E912" s="48" t="s">
        <v>342</v>
      </c>
      <c r="F912" s="49">
        <f aca="true" t="shared" si="346" ref="F912:K912">SUM(F910:F911)</f>
        <v>6241.272730417338</v>
      </c>
      <c r="G912" s="49">
        <f t="shared" si="346"/>
        <v>4065.944306065452</v>
      </c>
      <c r="H912" s="49">
        <f t="shared" si="346"/>
        <v>146.89729316729245</v>
      </c>
      <c r="I912" s="49">
        <f t="shared" si="346"/>
        <v>4212.841599232745</v>
      </c>
      <c r="J912" s="49">
        <f t="shared" si="346"/>
        <v>273.72139374129375</v>
      </c>
      <c r="K912" s="49">
        <f t="shared" si="346"/>
        <v>2000.3523607025907</v>
      </c>
      <c r="L912" s="49">
        <f t="shared" si="340"/>
        <v>67.49971970782701</v>
      </c>
    </row>
    <row r="913" spans="1:12" ht="15" customHeight="1">
      <c r="A913" s="46">
        <v>28</v>
      </c>
      <c r="B913" s="47">
        <v>296</v>
      </c>
      <c r="C913" s="48"/>
      <c r="D913" s="48" t="s">
        <v>178</v>
      </c>
      <c r="E913" s="48" t="s">
        <v>333</v>
      </c>
      <c r="F913" s="49">
        <v>14303.5099098687</v>
      </c>
      <c r="G913" s="49">
        <v>769.9896948031496</v>
      </c>
      <c r="H913" s="49">
        <v>77.84751830708662</v>
      </c>
      <c r="I913" s="49">
        <f>G913+H913</f>
        <v>847.8372131102362</v>
      </c>
      <c r="J913" s="49">
        <v>159.91204043240148</v>
      </c>
      <c r="K913" s="49">
        <v>11316.947397520473</v>
      </c>
      <c r="L913" s="49">
        <f t="shared" si="340"/>
        <v>5.927476671479574</v>
      </c>
    </row>
    <row r="914" spans="1:12" ht="15" customHeight="1">
      <c r="A914" s="46">
        <v>28</v>
      </c>
      <c r="B914" s="47"/>
      <c r="C914" s="48"/>
      <c r="D914" s="48"/>
      <c r="E914" s="48" t="s">
        <v>332</v>
      </c>
      <c r="F914" s="49">
        <v>2372.7483598032304</v>
      </c>
      <c r="G914" s="49">
        <v>1720.6078681050296</v>
      </c>
      <c r="H914" s="49">
        <v>64.5392048647512</v>
      </c>
      <c r="I914" s="49">
        <f>G914+H914</f>
        <v>1785.1470729697808</v>
      </c>
      <c r="J914" s="49">
        <v>125.0484281054239</v>
      </c>
      <c r="K914" s="49">
        <v>1076.4699665411038</v>
      </c>
      <c r="L914" s="49">
        <f t="shared" si="340"/>
        <v>75.2354148974239</v>
      </c>
    </row>
    <row r="915" spans="1:12" ht="15" customHeight="1">
      <c r="A915" s="46"/>
      <c r="B915" s="47"/>
      <c r="C915" s="48"/>
      <c r="D915" s="48"/>
      <c r="E915" s="48" t="s">
        <v>342</v>
      </c>
      <c r="F915" s="49">
        <f aca="true" t="shared" si="347" ref="F915:K915">SUM(F913:F914)</f>
        <v>16676.258269671933</v>
      </c>
      <c r="G915" s="49">
        <f t="shared" si="347"/>
        <v>2490.5975629081795</v>
      </c>
      <c r="H915" s="49">
        <f t="shared" si="347"/>
        <v>142.38672317183782</v>
      </c>
      <c r="I915" s="49">
        <f t="shared" si="347"/>
        <v>2632.9842860800172</v>
      </c>
      <c r="J915" s="49">
        <f t="shared" si="347"/>
        <v>284.96046853782536</v>
      </c>
      <c r="K915" s="49">
        <f t="shared" si="347"/>
        <v>12393.417364061577</v>
      </c>
      <c r="L915" s="49">
        <f t="shared" si="340"/>
        <v>15.788819311274766</v>
      </c>
    </row>
    <row r="916" spans="1:12" s="52" customFormat="1" ht="15" customHeight="1">
      <c r="A916" s="50"/>
      <c r="B916" s="67" t="s">
        <v>333</v>
      </c>
      <c r="C916" s="68"/>
      <c r="D916" s="68"/>
      <c r="E916" s="69"/>
      <c r="F916" s="51">
        <f aca="true" t="shared" si="348" ref="F916:K916">F894+F897+F901+F904+F907+F910+F913</f>
        <v>38021.475987724734</v>
      </c>
      <c r="G916" s="51">
        <f t="shared" si="348"/>
        <v>4289.6864399999995</v>
      </c>
      <c r="H916" s="51">
        <f t="shared" si="348"/>
        <v>332.9835</v>
      </c>
      <c r="I916" s="51">
        <f t="shared" si="348"/>
        <v>4622.669940000001</v>
      </c>
      <c r="J916" s="51">
        <f t="shared" si="348"/>
        <v>628.4133710040827</v>
      </c>
      <c r="K916" s="51">
        <f t="shared" si="348"/>
        <v>25154.626416832347</v>
      </c>
      <c r="L916" s="51">
        <f t="shared" si="340"/>
        <v>12.158049680902534</v>
      </c>
    </row>
    <row r="917" spans="1:12" s="52" customFormat="1" ht="15" customHeight="1">
      <c r="A917" s="50"/>
      <c r="B917" s="67" t="s">
        <v>332</v>
      </c>
      <c r="C917" s="68"/>
      <c r="D917" s="68"/>
      <c r="E917" s="69"/>
      <c r="F917" s="51">
        <f aca="true" t="shared" si="349" ref="F917:K917">F895+F898+F900+F902+F905+F908+F911+F914</f>
        <v>56363.844014867005</v>
      </c>
      <c r="G917" s="51">
        <f t="shared" si="349"/>
        <v>20477.379480000003</v>
      </c>
      <c r="H917" s="51">
        <f t="shared" si="349"/>
        <v>1348.379</v>
      </c>
      <c r="I917" s="51">
        <f t="shared" si="349"/>
        <v>21825.75848</v>
      </c>
      <c r="J917" s="51">
        <f t="shared" si="349"/>
        <v>2713.5316399355643</v>
      </c>
      <c r="K917" s="51">
        <f t="shared" si="349"/>
        <v>39514.10604513972</v>
      </c>
      <c r="L917" s="51">
        <f t="shared" si="340"/>
        <v>38.722977223205454</v>
      </c>
    </row>
    <row r="918" spans="1:12" s="52" customFormat="1" ht="15" customHeight="1">
      <c r="A918" s="50"/>
      <c r="B918" s="67" t="s">
        <v>342</v>
      </c>
      <c r="C918" s="68"/>
      <c r="D918" s="68"/>
      <c r="E918" s="69"/>
      <c r="F918" s="51">
        <f aca="true" t="shared" si="350" ref="F918:K918">F916+F917</f>
        <v>94385.32000259173</v>
      </c>
      <c r="G918" s="51">
        <f t="shared" si="350"/>
        <v>24767.06592</v>
      </c>
      <c r="H918" s="51">
        <f t="shared" si="350"/>
        <v>1681.3625</v>
      </c>
      <c r="I918" s="51">
        <f t="shared" si="350"/>
        <v>26448.42842</v>
      </c>
      <c r="J918" s="51">
        <f t="shared" si="350"/>
        <v>3341.945010939647</v>
      </c>
      <c r="K918" s="51">
        <f t="shared" si="350"/>
        <v>64668.73246197207</v>
      </c>
      <c r="L918" s="51">
        <f t="shared" si="340"/>
        <v>28.02176060776586</v>
      </c>
    </row>
    <row r="919" spans="1:12" s="52" customFormat="1" ht="15" customHeight="1">
      <c r="A919" s="50"/>
      <c r="B919" s="70"/>
      <c r="C919" s="71"/>
      <c r="D919" s="71"/>
      <c r="E919" s="71"/>
      <c r="F919" s="71"/>
      <c r="G919" s="71"/>
      <c r="H919" s="71"/>
      <c r="I919" s="71"/>
      <c r="J919" s="71"/>
      <c r="K919" s="71"/>
      <c r="L919" s="72"/>
    </row>
    <row r="920" spans="1:12" ht="15" customHeight="1">
      <c r="A920" s="46">
        <v>29</v>
      </c>
      <c r="B920" s="47">
        <v>297</v>
      </c>
      <c r="C920" s="48" t="s">
        <v>287</v>
      </c>
      <c r="D920" s="48" t="s">
        <v>287</v>
      </c>
      <c r="E920" s="48" t="s">
        <v>332</v>
      </c>
      <c r="F920" s="49">
        <v>14134.17289418189</v>
      </c>
      <c r="G920" s="49">
        <v>890.7142500000001</v>
      </c>
      <c r="H920" s="49">
        <v>409.41</v>
      </c>
      <c r="I920" s="49">
        <f>G920+H920</f>
        <v>1300.12425</v>
      </c>
      <c r="J920" s="49">
        <v>818.82</v>
      </c>
      <c r="K920" s="49">
        <v>12015.22864418189</v>
      </c>
      <c r="L920" s="49">
        <f aca="true" t="shared" si="351" ref="L920:L944">I920/F920*100</f>
        <v>9.19844592063237</v>
      </c>
    </row>
    <row r="921" spans="1:12" ht="15" customHeight="1">
      <c r="A921" s="46">
        <v>29</v>
      </c>
      <c r="B921" s="47">
        <v>298</v>
      </c>
      <c r="C921" s="48"/>
      <c r="D921" s="48" t="s">
        <v>288</v>
      </c>
      <c r="E921" s="48" t="s">
        <v>333</v>
      </c>
      <c r="F921" s="49">
        <v>4995.777563839295</v>
      </c>
      <c r="G921" s="49">
        <v>189.3375</v>
      </c>
      <c r="H921" s="49">
        <v>212.58</v>
      </c>
      <c r="I921" s="49">
        <f>G921+H921</f>
        <v>401.9175</v>
      </c>
      <c r="J921" s="49">
        <v>463.6815358703433</v>
      </c>
      <c r="K921" s="49">
        <v>3456.801413408457</v>
      </c>
      <c r="L921" s="49">
        <f t="shared" si="351"/>
        <v>8.045144021406813</v>
      </c>
    </row>
    <row r="922" spans="1:12" ht="15" customHeight="1">
      <c r="A922" s="46">
        <v>29</v>
      </c>
      <c r="B922" s="47"/>
      <c r="C922" s="48"/>
      <c r="D922" s="48"/>
      <c r="E922" s="48" t="s">
        <v>332</v>
      </c>
      <c r="F922" s="49">
        <v>3419.787384767466</v>
      </c>
      <c r="G922" s="49">
        <v>480.11949999999996</v>
      </c>
      <c r="H922" s="49">
        <v>277.02</v>
      </c>
      <c r="I922" s="49">
        <f>G922+H922</f>
        <v>757.1395</v>
      </c>
      <c r="J922" s="49">
        <v>515.5184641296568</v>
      </c>
      <c r="K922" s="49">
        <v>2820.506535198297</v>
      </c>
      <c r="L922" s="49">
        <f t="shared" si="351"/>
        <v>22.13995827262469</v>
      </c>
    </row>
    <row r="923" spans="1:12" ht="15" customHeight="1">
      <c r="A923" s="46"/>
      <c r="B923" s="47"/>
      <c r="C923" s="48"/>
      <c r="D923" s="48"/>
      <c r="E923" s="48" t="s">
        <v>342</v>
      </c>
      <c r="F923" s="49">
        <f aca="true" t="shared" si="352" ref="F923:K923">SUM(F921:F922)</f>
        <v>8415.564948606761</v>
      </c>
      <c r="G923" s="49">
        <f t="shared" si="352"/>
        <v>669.457</v>
      </c>
      <c r="H923" s="49">
        <f t="shared" si="352"/>
        <v>489.6</v>
      </c>
      <c r="I923" s="49">
        <f t="shared" si="352"/>
        <v>1159.057</v>
      </c>
      <c r="J923" s="49">
        <f t="shared" si="352"/>
        <v>979.2</v>
      </c>
      <c r="K923" s="49">
        <f t="shared" si="352"/>
        <v>6277.3079486067545</v>
      </c>
      <c r="L923" s="49">
        <f t="shared" si="351"/>
        <v>13.772777075315515</v>
      </c>
    </row>
    <row r="924" spans="1:12" ht="15" customHeight="1">
      <c r="A924" s="46">
        <v>29</v>
      </c>
      <c r="B924" s="47">
        <v>299</v>
      </c>
      <c r="C924" s="48"/>
      <c r="D924" s="48" t="s">
        <v>289</v>
      </c>
      <c r="E924" s="48" t="s">
        <v>333</v>
      </c>
      <c r="F924" s="49">
        <v>144.93510929952276</v>
      </c>
      <c r="G924" s="49">
        <v>8.46</v>
      </c>
      <c r="H924" s="49">
        <v>23.04</v>
      </c>
      <c r="I924" s="49">
        <f>G924+H924</f>
        <v>31.5</v>
      </c>
      <c r="J924" s="49">
        <v>15.11867912990303</v>
      </c>
      <c r="K924" s="49">
        <v>72.41209692144245</v>
      </c>
      <c r="L924" s="49">
        <f t="shared" si="351"/>
        <v>21.733864315030893</v>
      </c>
    </row>
    <row r="925" spans="1:12" ht="15" customHeight="1">
      <c r="A925" s="46">
        <v>29</v>
      </c>
      <c r="B925" s="47"/>
      <c r="C925" s="48"/>
      <c r="D925" s="48"/>
      <c r="E925" s="48" t="s">
        <v>332</v>
      </c>
      <c r="F925" s="49">
        <v>10190.8163944</v>
      </c>
      <c r="G925" s="49">
        <v>647.18</v>
      </c>
      <c r="H925" s="49">
        <v>344.52</v>
      </c>
      <c r="I925" s="49">
        <f>G925+H925</f>
        <v>991.6999999999999</v>
      </c>
      <c r="J925" s="49">
        <v>720.001320870097</v>
      </c>
      <c r="K925" s="49">
        <v>8505.01940677808</v>
      </c>
      <c r="L925" s="49">
        <f t="shared" si="351"/>
        <v>9.731310639105944</v>
      </c>
    </row>
    <row r="926" spans="1:12" ht="15" customHeight="1">
      <c r="A926" s="46"/>
      <c r="B926" s="47"/>
      <c r="C926" s="48"/>
      <c r="D926" s="48"/>
      <c r="E926" s="48" t="s">
        <v>342</v>
      </c>
      <c r="F926" s="49">
        <f aca="true" t="shared" si="353" ref="F926:K926">SUM(F924:F925)</f>
        <v>10335.751503699523</v>
      </c>
      <c r="G926" s="49">
        <f t="shared" si="353"/>
        <v>655.64</v>
      </c>
      <c r="H926" s="49">
        <f t="shared" si="353"/>
        <v>367.56</v>
      </c>
      <c r="I926" s="49">
        <f t="shared" si="353"/>
        <v>1023.1999999999999</v>
      </c>
      <c r="J926" s="49">
        <f t="shared" si="353"/>
        <v>735.12</v>
      </c>
      <c r="K926" s="49">
        <f t="shared" si="353"/>
        <v>8577.431503699521</v>
      </c>
      <c r="L926" s="49">
        <f t="shared" si="351"/>
        <v>9.899618809853946</v>
      </c>
    </row>
    <row r="927" spans="1:12" ht="15" customHeight="1">
      <c r="A927" s="46">
        <v>29</v>
      </c>
      <c r="B927" s="47">
        <v>300</v>
      </c>
      <c r="C927" s="48"/>
      <c r="D927" s="48" t="s">
        <v>290</v>
      </c>
      <c r="E927" s="48" t="s">
        <v>333</v>
      </c>
      <c r="F927" s="49">
        <v>1546.6128790559478</v>
      </c>
      <c r="G927" s="49">
        <v>151.38</v>
      </c>
      <c r="H927" s="49">
        <v>74.88</v>
      </c>
      <c r="I927" s="49">
        <f>G927+H927</f>
        <v>226.26</v>
      </c>
      <c r="J927" s="49">
        <v>74.93533905887608</v>
      </c>
      <c r="K927" s="49">
        <v>407.9852176728073</v>
      </c>
      <c r="L927" s="49">
        <f t="shared" si="351"/>
        <v>14.629388068855928</v>
      </c>
    </row>
    <row r="928" spans="1:12" ht="15" customHeight="1">
      <c r="A928" s="46">
        <v>29</v>
      </c>
      <c r="B928" s="47"/>
      <c r="C928" s="48"/>
      <c r="D928" s="48"/>
      <c r="E928" s="48" t="s">
        <v>332</v>
      </c>
      <c r="F928" s="49">
        <v>8052.6000013</v>
      </c>
      <c r="G928" s="49">
        <v>1440.979</v>
      </c>
      <c r="H928" s="49">
        <v>465.66</v>
      </c>
      <c r="I928" s="49">
        <f>G928+H928</f>
        <v>1906.6390000000001</v>
      </c>
      <c r="J928" s="49">
        <v>992.5726304020632</v>
      </c>
      <c r="K928" s="49">
        <v>5815.797474511636</v>
      </c>
      <c r="L928" s="49">
        <f t="shared" si="351"/>
        <v>23.67730918823976</v>
      </c>
    </row>
    <row r="929" spans="1:12" ht="15" customHeight="1">
      <c r="A929" s="46"/>
      <c r="B929" s="47"/>
      <c r="C929" s="48"/>
      <c r="D929" s="48"/>
      <c r="E929" s="48" t="s">
        <v>342</v>
      </c>
      <c r="F929" s="49">
        <f aca="true" t="shared" si="354" ref="F929:K929">SUM(F927:F928)</f>
        <v>9599.212880355948</v>
      </c>
      <c r="G929" s="49">
        <f t="shared" si="354"/>
        <v>1592.359</v>
      </c>
      <c r="H929" s="49">
        <f t="shared" si="354"/>
        <v>540.54</v>
      </c>
      <c r="I929" s="49">
        <f t="shared" si="354"/>
        <v>2132.8990000000003</v>
      </c>
      <c r="J929" s="49">
        <f t="shared" si="354"/>
        <v>1067.5079694609392</v>
      </c>
      <c r="K929" s="49">
        <f t="shared" si="354"/>
        <v>6223.7826921844435</v>
      </c>
      <c r="L929" s="49">
        <f t="shared" si="351"/>
        <v>22.219519731298117</v>
      </c>
    </row>
    <row r="930" spans="1:12" ht="15" customHeight="1">
      <c r="A930" s="46">
        <v>29</v>
      </c>
      <c r="B930" s="47">
        <v>301</v>
      </c>
      <c r="C930" s="48"/>
      <c r="D930" s="48" t="s">
        <v>291</v>
      </c>
      <c r="E930" s="48" t="s">
        <v>332</v>
      </c>
      <c r="F930" s="49">
        <v>7879.464452125001</v>
      </c>
      <c r="G930" s="49">
        <v>767.2047500000001</v>
      </c>
      <c r="H930" s="49">
        <v>238.05</v>
      </c>
      <c r="I930" s="49">
        <f>G930+H930</f>
        <v>1005.2547500000001</v>
      </c>
      <c r="J930" s="49">
        <v>489.6720305390607</v>
      </c>
      <c r="K930" s="49">
        <v>6559.560890296505</v>
      </c>
      <c r="L930" s="49">
        <f t="shared" si="351"/>
        <v>12.757907039340655</v>
      </c>
    </row>
    <row r="931" spans="1:12" ht="15" customHeight="1">
      <c r="A931" s="46">
        <v>29</v>
      </c>
      <c r="B931" s="47">
        <v>302</v>
      </c>
      <c r="C931" s="48"/>
      <c r="D931" s="48" t="s">
        <v>292</v>
      </c>
      <c r="E931" s="48" t="s">
        <v>332</v>
      </c>
      <c r="F931" s="49">
        <v>4829.381614300001</v>
      </c>
      <c r="G931" s="49">
        <v>1367.089</v>
      </c>
      <c r="H931" s="49">
        <v>543.96</v>
      </c>
      <c r="I931" s="49">
        <f>G931+H931</f>
        <v>1911.049</v>
      </c>
      <c r="J931" s="49">
        <v>1059.6136336</v>
      </c>
      <c r="K931" s="49">
        <v>1858.7189807000002</v>
      </c>
      <c r="L931" s="49">
        <f t="shared" si="351"/>
        <v>39.57129820392126</v>
      </c>
    </row>
    <row r="932" spans="1:12" ht="15" customHeight="1">
      <c r="A932" s="46">
        <v>29</v>
      </c>
      <c r="B932" s="47">
        <v>303</v>
      </c>
      <c r="C932" s="48"/>
      <c r="D932" s="48" t="s">
        <v>293</v>
      </c>
      <c r="E932" s="48" t="s">
        <v>332</v>
      </c>
      <c r="F932" s="49">
        <v>4695.602816840002</v>
      </c>
      <c r="G932" s="49">
        <v>1015.8732</v>
      </c>
      <c r="H932" s="49">
        <v>399.63599999999997</v>
      </c>
      <c r="I932" s="49">
        <f>G932+H932</f>
        <v>1415.5092</v>
      </c>
      <c r="J932" s="49">
        <v>799.2719999999999</v>
      </c>
      <c r="K932" s="49">
        <v>2480.8216168400004</v>
      </c>
      <c r="L932" s="49">
        <f t="shared" si="351"/>
        <v>30.14542019873382</v>
      </c>
    </row>
    <row r="933" spans="1:12" ht="15" customHeight="1">
      <c r="A933" s="46">
        <v>29</v>
      </c>
      <c r="B933" s="47">
        <v>304</v>
      </c>
      <c r="C933" s="48"/>
      <c r="D933" s="48" t="s">
        <v>294</v>
      </c>
      <c r="E933" s="48" t="s">
        <v>333</v>
      </c>
      <c r="F933" s="49">
        <v>1458.6389270213124</v>
      </c>
      <c r="G933" s="49">
        <v>219.93899999999996</v>
      </c>
      <c r="H933" s="49">
        <v>94.42800000000001</v>
      </c>
      <c r="I933" s="49">
        <f>G933+H933</f>
        <v>314.36699999999996</v>
      </c>
      <c r="J933" s="49">
        <v>99.45984831701361</v>
      </c>
      <c r="K933" s="49">
        <v>927.7368075191239</v>
      </c>
      <c r="L933" s="49">
        <f t="shared" si="351"/>
        <v>21.552078048675764</v>
      </c>
    </row>
    <row r="934" spans="1:12" ht="15" customHeight="1">
      <c r="A934" s="46">
        <v>29</v>
      </c>
      <c r="B934" s="47"/>
      <c r="C934" s="48"/>
      <c r="D934" s="48"/>
      <c r="E934" s="48" t="s">
        <v>332</v>
      </c>
      <c r="F934" s="49">
        <v>8028.993874548083</v>
      </c>
      <c r="G934" s="49">
        <v>666.9141</v>
      </c>
      <c r="H934" s="49">
        <v>362.95199999999994</v>
      </c>
      <c r="I934" s="49">
        <f>G934+H934</f>
        <v>1029.8661</v>
      </c>
      <c r="J934" s="49">
        <v>812.9903214829866</v>
      </c>
      <c r="K934" s="49">
        <v>6303.212724250269</v>
      </c>
      <c r="L934" s="49">
        <f t="shared" si="351"/>
        <v>12.826838780693011</v>
      </c>
    </row>
    <row r="935" spans="1:12" ht="15" customHeight="1">
      <c r="A935" s="46"/>
      <c r="B935" s="47"/>
      <c r="C935" s="48"/>
      <c r="D935" s="48"/>
      <c r="E935" s="48" t="s">
        <v>342</v>
      </c>
      <c r="F935" s="49">
        <f aca="true" t="shared" si="355" ref="F935:K935">SUM(F933:F934)</f>
        <v>9487.632801569396</v>
      </c>
      <c r="G935" s="49">
        <f t="shared" si="355"/>
        <v>886.8530999999999</v>
      </c>
      <c r="H935" s="49">
        <f t="shared" si="355"/>
        <v>457.37999999999994</v>
      </c>
      <c r="I935" s="49">
        <f t="shared" si="355"/>
        <v>1344.2331</v>
      </c>
      <c r="J935" s="49">
        <f t="shared" si="355"/>
        <v>912.4501698000001</v>
      </c>
      <c r="K935" s="49">
        <f t="shared" si="355"/>
        <v>7230.949531769393</v>
      </c>
      <c r="L935" s="49">
        <f t="shared" si="351"/>
        <v>14.168266501393727</v>
      </c>
    </row>
    <row r="936" spans="1:12" ht="15" customHeight="1">
      <c r="A936" s="46">
        <v>29</v>
      </c>
      <c r="B936" s="47">
        <v>305</v>
      </c>
      <c r="C936" s="48"/>
      <c r="D936" s="48" t="s">
        <v>295</v>
      </c>
      <c r="E936" s="48" t="s">
        <v>333</v>
      </c>
      <c r="F936" s="49">
        <v>1323.5333071975297</v>
      </c>
      <c r="G936" s="49">
        <v>151.6785</v>
      </c>
      <c r="H936" s="49">
        <v>70.992</v>
      </c>
      <c r="I936" s="49">
        <f>G936+H936</f>
        <v>222.6705</v>
      </c>
      <c r="J936" s="49">
        <v>99.01772119827217</v>
      </c>
      <c r="K936" s="49">
        <v>931.7682078412977</v>
      </c>
      <c r="L936" s="49">
        <f t="shared" si="351"/>
        <v>16.8239438168342</v>
      </c>
    </row>
    <row r="937" spans="1:12" ht="15" customHeight="1">
      <c r="A937" s="46">
        <v>29</v>
      </c>
      <c r="B937" s="47"/>
      <c r="C937" s="48"/>
      <c r="D937" s="48"/>
      <c r="E937" s="48" t="s">
        <v>332</v>
      </c>
      <c r="F937" s="49">
        <v>5422.066687737407</v>
      </c>
      <c r="G937" s="49">
        <v>642.9732000000001</v>
      </c>
      <c r="H937" s="49">
        <v>378.07200000000006</v>
      </c>
      <c r="I937" s="49">
        <f>G937+H937</f>
        <v>1021.0452000000002</v>
      </c>
      <c r="J937" s="49">
        <v>799.1102788017279</v>
      </c>
      <c r="K937" s="49">
        <v>3671.9880870936377</v>
      </c>
      <c r="L937" s="49">
        <f t="shared" si="351"/>
        <v>18.83129180814402</v>
      </c>
    </row>
    <row r="938" spans="1:12" ht="15" customHeight="1">
      <c r="A938" s="46"/>
      <c r="B938" s="47"/>
      <c r="C938" s="48"/>
      <c r="D938" s="48"/>
      <c r="E938" s="48" t="s">
        <v>342</v>
      </c>
      <c r="F938" s="49">
        <f aca="true" t="shared" si="356" ref="F938:K938">SUM(F936:F937)</f>
        <v>6745.599994934937</v>
      </c>
      <c r="G938" s="49">
        <f t="shared" si="356"/>
        <v>794.6517000000001</v>
      </c>
      <c r="H938" s="49">
        <f t="shared" si="356"/>
        <v>449.0640000000001</v>
      </c>
      <c r="I938" s="49">
        <f t="shared" si="356"/>
        <v>1243.7157000000002</v>
      </c>
      <c r="J938" s="49">
        <f t="shared" si="356"/>
        <v>898.128</v>
      </c>
      <c r="K938" s="49">
        <f t="shared" si="356"/>
        <v>4603.756294934936</v>
      </c>
      <c r="L938" s="49">
        <f t="shared" si="351"/>
        <v>18.437436268587938</v>
      </c>
    </row>
    <row r="939" spans="1:12" ht="15" customHeight="1">
      <c r="A939" s="46">
        <v>29</v>
      </c>
      <c r="B939" s="47">
        <v>306</v>
      </c>
      <c r="C939" s="48"/>
      <c r="D939" s="48" t="s">
        <v>296</v>
      </c>
      <c r="E939" s="48" t="s">
        <v>333</v>
      </c>
      <c r="F939" s="49">
        <v>1261.184248390239</v>
      </c>
      <c r="G939" s="49">
        <v>126.43125</v>
      </c>
      <c r="H939" s="49">
        <v>78.12</v>
      </c>
      <c r="I939" s="49">
        <f>G939+H939</f>
        <v>204.55125</v>
      </c>
      <c r="J939" s="49">
        <v>82.91051018314886</v>
      </c>
      <c r="K939" s="49">
        <v>504.6310232877969</v>
      </c>
      <c r="L939" s="49">
        <f t="shared" si="351"/>
        <v>16.21898229866785</v>
      </c>
    </row>
    <row r="940" spans="1:12" ht="15" customHeight="1">
      <c r="A940" s="46">
        <v>29</v>
      </c>
      <c r="B940" s="47"/>
      <c r="C940" s="48"/>
      <c r="D940" s="48"/>
      <c r="E940" s="48" t="s">
        <v>332</v>
      </c>
      <c r="F940" s="49">
        <v>10568.968140001258</v>
      </c>
      <c r="G940" s="49">
        <v>996.04125</v>
      </c>
      <c r="H940" s="49">
        <v>595.08</v>
      </c>
      <c r="I940" s="49">
        <f>G940+H940</f>
        <v>1591.1212500000001</v>
      </c>
      <c r="J940" s="49">
        <v>1263.4894898168511</v>
      </c>
      <c r="K940" s="49">
        <v>8183.448865103704</v>
      </c>
      <c r="L940" s="49">
        <f t="shared" si="351"/>
        <v>15.054650831786978</v>
      </c>
    </row>
    <row r="941" spans="1:12" ht="15" customHeight="1">
      <c r="A941" s="46"/>
      <c r="B941" s="47"/>
      <c r="C941" s="48"/>
      <c r="D941" s="48"/>
      <c r="E941" s="48" t="s">
        <v>342</v>
      </c>
      <c r="F941" s="49">
        <f aca="true" t="shared" si="357" ref="F941:K941">SUM(F939:F940)</f>
        <v>11830.152388391496</v>
      </c>
      <c r="G941" s="49">
        <f t="shared" si="357"/>
        <v>1122.4725</v>
      </c>
      <c r="H941" s="49">
        <f t="shared" si="357"/>
        <v>673.2</v>
      </c>
      <c r="I941" s="49">
        <f t="shared" si="357"/>
        <v>1795.6725000000001</v>
      </c>
      <c r="J941" s="49">
        <f t="shared" si="357"/>
        <v>1346.4</v>
      </c>
      <c r="K941" s="49">
        <f t="shared" si="357"/>
        <v>8688.079888391501</v>
      </c>
      <c r="L941" s="49">
        <f t="shared" si="351"/>
        <v>15.17877742438913</v>
      </c>
    </row>
    <row r="942" spans="1:12" s="52" customFormat="1" ht="15" customHeight="1">
      <c r="A942" s="50"/>
      <c r="B942" s="67" t="s">
        <v>333</v>
      </c>
      <c r="C942" s="68"/>
      <c r="D942" s="68"/>
      <c r="E942" s="69"/>
      <c r="F942" s="51">
        <f aca="true" t="shared" si="358" ref="F942:K942">F921+F924+F927+F933+F936+F939</f>
        <v>10730.682034803845</v>
      </c>
      <c r="G942" s="51">
        <f t="shared" si="358"/>
        <v>847.2262499999999</v>
      </c>
      <c r="H942" s="51">
        <f t="shared" si="358"/>
        <v>554.04</v>
      </c>
      <c r="I942" s="51">
        <f t="shared" si="358"/>
        <v>1401.26625</v>
      </c>
      <c r="J942" s="51">
        <f t="shared" si="358"/>
        <v>835.1236337575572</v>
      </c>
      <c r="K942" s="51">
        <f t="shared" si="358"/>
        <v>6301.334766650925</v>
      </c>
      <c r="L942" s="51">
        <f t="shared" si="351"/>
        <v>13.058501271914864</v>
      </c>
    </row>
    <row r="943" spans="1:12" s="52" customFormat="1" ht="15" customHeight="1">
      <c r="A943" s="50"/>
      <c r="B943" s="67" t="s">
        <v>332</v>
      </c>
      <c r="C943" s="68"/>
      <c r="D943" s="68"/>
      <c r="E943" s="69"/>
      <c r="F943" s="51">
        <f aca="true" t="shared" si="359" ref="F943:K943">F920+F922+F925+F928+F930+F931+F932+F934+F937+F940</f>
        <v>77221.85426020111</v>
      </c>
      <c r="G943" s="51">
        <f t="shared" si="359"/>
        <v>8915.08825</v>
      </c>
      <c r="H943" s="51">
        <f t="shared" si="359"/>
        <v>4014.3599999999997</v>
      </c>
      <c r="I943" s="51">
        <f t="shared" si="359"/>
        <v>12929.44825</v>
      </c>
      <c r="J943" s="51">
        <f t="shared" si="359"/>
        <v>8271.060169642444</v>
      </c>
      <c r="K943" s="51">
        <f t="shared" si="359"/>
        <v>58214.30322495403</v>
      </c>
      <c r="L943" s="51">
        <f t="shared" si="351"/>
        <v>16.743250176865573</v>
      </c>
    </row>
    <row r="944" spans="1:12" s="52" customFormat="1" ht="15" customHeight="1">
      <c r="A944" s="50"/>
      <c r="B944" s="67" t="s">
        <v>342</v>
      </c>
      <c r="C944" s="68"/>
      <c r="D944" s="68"/>
      <c r="E944" s="69"/>
      <c r="F944" s="51">
        <f aca="true" t="shared" si="360" ref="F944:K944">F942+F943</f>
        <v>87952.53629500496</v>
      </c>
      <c r="G944" s="51">
        <f t="shared" si="360"/>
        <v>9762.3145</v>
      </c>
      <c r="H944" s="51">
        <f t="shared" si="360"/>
        <v>4568.4</v>
      </c>
      <c r="I944" s="51">
        <f t="shared" si="360"/>
        <v>14330.7145</v>
      </c>
      <c r="J944" s="51">
        <f t="shared" si="360"/>
        <v>9106.183803400001</v>
      </c>
      <c r="K944" s="51">
        <f t="shared" si="360"/>
        <v>64515.63799160495</v>
      </c>
      <c r="L944" s="51">
        <f t="shared" si="351"/>
        <v>16.293691010720604</v>
      </c>
    </row>
    <row r="945" spans="1:12" s="52" customFormat="1" ht="15" customHeight="1">
      <c r="A945" s="50"/>
      <c r="B945" s="70"/>
      <c r="C945" s="71"/>
      <c r="D945" s="71"/>
      <c r="E945" s="71"/>
      <c r="F945" s="71"/>
      <c r="G945" s="71"/>
      <c r="H945" s="71"/>
      <c r="I945" s="71"/>
      <c r="J945" s="71"/>
      <c r="K945" s="71"/>
      <c r="L945" s="72"/>
    </row>
    <row r="946" spans="1:12" ht="15" customHeight="1">
      <c r="A946" s="46">
        <v>30</v>
      </c>
      <c r="B946" s="47">
        <v>307</v>
      </c>
      <c r="C946" s="48" t="s">
        <v>297</v>
      </c>
      <c r="D946" s="48" t="s">
        <v>297</v>
      </c>
      <c r="E946" s="48" t="s">
        <v>332</v>
      </c>
      <c r="F946" s="49">
        <v>5198.610206125694</v>
      </c>
      <c r="G946" s="49">
        <v>641.6533750708746</v>
      </c>
      <c r="H946" s="49">
        <v>140.67686347175018</v>
      </c>
      <c r="I946" s="49">
        <f>G946+H946</f>
        <v>782.3302385426248</v>
      </c>
      <c r="J946" s="49">
        <v>281.3537269435003</v>
      </c>
      <c r="K946" s="49">
        <v>4134.92624063957</v>
      </c>
      <c r="L946" s="49">
        <f aca="true" t="shared" si="361" ref="L946:L968">I946/F946*100</f>
        <v>15.048834352319378</v>
      </c>
    </row>
    <row r="947" spans="1:12" ht="15" customHeight="1">
      <c r="A947" s="46">
        <v>30</v>
      </c>
      <c r="B947" s="47">
        <v>308</v>
      </c>
      <c r="C947" s="48"/>
      <c r="D947" s="48" t="s">
        <v>298</v>
      </c>
      <c r="E947" s="48" t="s">
        <v>333</v>
      </c>
      <c r="F947" s="49">
        <v>9251.151921226807</v>
      </c>
      <c r="G947" s="49">
        <v>48.8629931431334</v>
      </c>
      <c r="H947" s="49">
        <v>14.621625209335475</v>
      </c>
      <c r="I947" s="49">
        <f>G947+H947</f>
        <v>63.48461835246888</v>
      </c>
      <c r="J947" s="49">
        <v>20.016136000539923</v>
      </c>
      <c r="K947" s="49">
        <v>5957.972635441364</v>
      </c>
      <c r="L947" s="49">
        <f t="shared" si="361"/>
        <v>0.6862347402035757</v>
      </c>
    </row>
    <row r="948" spans="1:12" ht="15" customHeight="1">
      <c r="A948" s="46">
        <v>30</v>
      </c>
      <c r="B948" s="47"/>
      <c r="C948" s="48"/>
      <c r="D948" s="48"/>
      <c r="E948" s="48" t="s">
        <v>332</v>
      </c>
      <c r="F948" s="49">
        <v>5371.720066844696</v>
      </c>
      <c r="G948" s="49">
        <v>823.1489187215437</v>
      </c>
      <c r="H948" s="49">
        <v>108.87231793558443</v>
      </c>
      <c r="I948" s="49">
        <f>G948+H948</f>
        <v>932.0212366571282</v>
      </c>
      <c r="J948" s="49">
        <v>226.97592725721503</v>
      </c>
      <c r="K948" s="49">
        <v>7423.854404775433</v>
      </c>
      <c r="L948" s="49">
        <f t="shared" si="361"/>
        <v>17.350517619295633</v>
      </c>
    </row>
    <row r="949" spans="1:12" ht="15" customHeight="1">
      <c r="A949" s="46"/>
      <c r="B949" s="47"/>
      <c r="C949" s="48"/>
      <c r="D949" s="48"/>
      <c r="E949" s="48" t="s">
        <v>342</v>
      </c>
      <c r="F949" s="49">
        <f aca="true" t="shared" si="362" ref="F949:K949">SUM(F947:F948)</f>
        <v>14622.871988071503</v>
      </c>
      <c r="G949" s="49">
        <f t="shared" si="362"/>
        <v>872.0119118646771</v>
      </c>
      <c r="H949" s="49">
        <f t="shared" si="362"/>
        <v>123.49394314491991</v>
      </c>
      <c r="I949" s="49">
        <f t="shared" si="362"/>
        <v>995.505855009597</v>
      </c>
      <c r="J949" s="49">
        <f t="shared" si="362"/>
        <v>246.99206325775495</v>
      </c>
      <c r="K949" s="49">
        <f t="shared" si="362"/>
        <v>13381.827040216798</v>
      </c>
      <c r="L949" s="49">
        <f t="shared" si="361"/>
        <v>6.807868220563466</v>
      </c>
    </row>
    <row r="950" spans="1:12" ht="15" customHeight="1">
      <c r="A950" s="46">
        <v>30</v>
      </c>
      <c r="B950" s="47">
        <v>309</v>
      </c>
      <c r="C950" s="48"/>
      <c r="D950" s="48" t="s">
        <v>299</v>
      </c>
      <c r="E950" s="48" t="s">
        <v>333</v>
      </c>
      <c r="F950" s="49">
        <v>3589.8274730939534</v>
      </c>
      <c r="G950" s="49">
        <v>321.7875</v>
      </c>
      <c r="H950" s="49">
        <v>50.51400000000001</v>
      </c>
      <c r="I950" s="49">
        <f>G950+H950</f>
        <v>372.30150000000003</v>
      </c>
      <c r="J950" s="49">
        <v>29.097573685192632</v>
      </c>
      <c r="K950" s="49">
        <v>1020.6706340999026</v>
      </c>
      <c r="L950" s="49">
        <f t="shared" si="361"/>
        <v>10.371013726716113</v>
      </c>
    </row>
    <row r="951" spans="1:12" ht="15" customHeight="1">
      <c r="A951" s="46">
        <v>30</v>
      </c>
      <c r="B951" s="47"/>
      <c r="C951" s="48"/>
      <c r="D951" s="48"/>
      <c r="E951" s="48" t="s">
        <v>332</v>
      </c>
      <c r="F951" s="49">
        <v>10590.282378797565</v>
      </c>
      <c r="G951" s="49">
        <v>649.0297317125538</v>
      </c>
      <c r="H951" s="49">
        <v>152.18828203820294</v>
      </c>
      <c r="I951" s="49">
        <f>G951+H951</f>
        <v>801.2180137507568</v>
      </c>
      <c r="J951" s="49">
        <v>376.3069903912132</v>
      </c>
      <c r="K951" s="49">
        <v>11580.515139964453</v>
      </c>
      <c r="L951" s="49">
        <f t="shared" si="361"/>
        <v>7.5655963183271435</v>
      </c>
    </row>
    <row r="952" spans="1:12" ht="15" customHeight="1">
      <c r="A952" s="46"/>
      <c r="B952" s="47"/>
      <c r="C952" s="48"/>
      <c r="D952" s="48"/>
      <c r="E952" s="48" t="s">
        <v>342</v>
      </c>
      <c r="F952" s="49">
        <f aca="true" t="shared" si="363" ref="F952:K952">SUM(F950:F951)</f>
        <v>14180.109851891519</v>
      </c>
      <c r="G952" s="49">
        <f t="shared" si="363"/>
        <v>970.8172317125538</v>
      </c>
      <c r="H952" s="49">
        <f t="shared" si="363"/>
        <v>202.70228203820295</v>
      </c>
      <c r="I952" s="49">
        <f t="shared" si="363"/>
        <v>1173.5195137507567</v>
      </c>
      <c r="J952" s="49">
        <f t="shared" si="363"/>
        <v>405.40456407640585</v>
      </c>
      <c r="K952" s="49">
        <f t="shared" si="363"/>
        <v>12601.185774064355</v>
      </c>
      <c r="L952" s="49">
        <f t="shared" si="361"/>
        <v>8.275813981752886</v>
      </c>
    </row>
    <row r="953" spans="1:12" ht="15" customHeight="1">
      <c r="A953" s="46">
        <v>30</v>
      </c>
      <c r="B953" s="47">
        <v>310</v>
      </c>
      <c r="C953" s="48"/>
      <c r="D953" s="48" t="s">
        <v>300</v>
      </c>
      <c r="E953" s="48" t="s">
        <v>332</v>
      </c>
      <c r="F953" s="49">
        <v>7619.618986991921</v>
      </c>
      <c r="G953" s="49">
        <v>1007.915967398394</v>
      </c>
      <c r="H953" s="49">
        <v>152.64888429901814</v>
      </c>
      <c r="I953" s="49">
        <f aca="true" t="shared" si="364" ref="I953:I959">G953+H953</f>
        <v>1160.564851697412</v>
      </c>
      <c r="J953" s="49">
        <v>305.29776859803627</v>
      </c>
      <c r="K953" s="49">
        <v>6153.756366696474</v>
      </c>
      <c r="L953" s="49">
        <f t="shared" si="361"/>
        <v>15.231271454369411</v>
      </c>
    </row>
    <row r="954" spans="1:12" ht="15" customHeight="1">
      <c r="A954" s="46">
        <v>30</v>
      </c>
      <c r="B954" s="47">
        <v>311</v>
      </c>
      <c r="C954" s="48"/>
      <c r="D954" s="48" t="s">
        <v>301</v>
      </c>
      <c r="E954" s="48" t="s">
        <v>332</v>
      </c>
      <c r="F954" s="49">
        <v>7350.462622826211</v>
      </c>
      <c r="G954" s="49">
        <v>1493.1230968559908</v>
      </c>
      <c r="H954" s="49">
        <v>112.56299015440976</v>
      </c>
      <c r="I954" s="49">
        <f t="shared" si="364"/>
        <v>1605.6860870104006</v>
      </c>
      <c r="J954" s="49">
        <v>225.12598030881952</v>
      </c>
      <c r="K954" s="49">
        <v>5519.6505555069925</v>
      </c>
      <c r="L954" s="49">
        <f t="shared" si="361"/>
        <v>21.844694264876395</v>
      </c>
    </row>
    <row r="955" spans="1:12" ht="15" customHeight="1">
      <c r="A955" s="46">
        <v>30</v>
      </c>
      <c r="B955" s="47">
        <v>312</v>
      </c>
      <c r="C955" s="48"/>
      <c r="D955" s="48" t="s">
        <v>302</v>
      </c>
      <c r="E955" s="48" t="s">
        <v>332</v>
      </c>
      <c r="F955" s="49">
        <v>7580.065326813963</v>
      </c>
      <c r="G955" s="49">
        <v>976.310487705804</v>
      </c>
      <c r="H955" s="49">
        <v>85.9156753560575</v>
      </c>
      <c r="I955" s="49">
        <f t="shared" si="364"/>
        <v>1062.2261630618616</v>
      </c>
      <c r="J955" s="49">
        <v>171.831350712115</v>
      </c>
      <c r="K955" s="49">
        <v>6346.007813039989</v>
      </c>
      <c r="L955" s="49">
        <f t="shared" si="361"/>
        <v>14.013416999248134</v>
      </c>
    </row>
    <row r="956" spans="1:12" ht="15" customHeight="1">
      <c r="A956" s="46">
        <v>30</v>
      </c>
      <c r="B956" s="47">
        <v>313</v>
      </c>
      <c r="C956" s="48"/>
      <c r="D956" s="48" t="s">
        <v>303</v>
      </c>
      <c r="E956" s="48" t="s">
        <v>332</v>
      </c>
      <c r="F956" s="49">
        <v>9553.381575697229</v>
      </c>
      <c r="G956" s="49">
        <v>543.0416063163749</v>
      </c>
      <c r="H956" s="49">
        <v>138.11086720640506</v>
      </c>
      <c r="I956" s="49">
        <f t="shared" si="364"/>
        <v>681.1524735227799</v>
      </c>
      <c r="J956" s="49">
        <v>276.41508545840895</v>
      </c>
      <c r="K956" s="49">
        <v>8631.405068693337</v>
      </c>
      <c r="L956" s="49">
        <f t="shared" si="361"/>
        <v>7.129961973418483</v>
      </c>
    </row>
    <row r="957" spans="1:12" ht="15" customHeight="1">
      <c r="A957" s="46">
        <v>30</v>
      </c>
      <c r="B957" s="47">
        <v>314</v>
      </c>
      <c r="C957" s="48"/>
      <c r="D957" s="48" t="s">
        <v>304</v>
      </c>
      <c r="E957" s="48" t="s">
        <v>332</v>
      </c>
      <c r="F957" s="49">
        <v>10598.957725050432</v>
      </c>
      <c r="G957" s="49">
        <v>792.8117058220699</v>
      </c>
      <c r="H957" s="49">
        <v>131.32896699331275</v>
      </c>
      <c r="I957" s="49">
        <f t="shared" si="364"/>
        <v>924.1406728153827</v>
      </c>
      <c r="J957" s="49">
        <v>262.6579339866255</v>
      </c>
      <c r="K957" s="49">
        <v>9412.159118248423</v>
      </c>
      <c r="L957" s="49">
        <f t="shared" si="361"/>
        <v>8.719165570697523</v>
      </c>
    </row>
    <row r="958" spans="1:12" ht="15" customHeight="1">
      <c r="A958" s="46">
        <v>30</v>
      </c>
      <c r="B958" s="47">
        <v>315</v>
      </c>
      <c r="C958" s="48"/>
      <c r="D958" s="48" t="s">
        <v>305</v>
      </c>
      <c r="E958" s="48" t="s">
        <v>333</v>
      </c>
      <c r="F958" s="49">
        <v>29578.653356844257</v>
      </c>
      <c r="G958" s="49">
        <v>149.09200685686662</v>
      </c>
      <c r="H958" s="49">
        <v>47.16337479066452</v>
      </c>
      <c r="I958" s="49">
        <f t="shared" si="364"/>
        <v>196.25538164753112</v>
      </c>
      <c r="J958" s="49">
        <v>75.57597565869936</v>
      </c>
      <c r="K958" s="49">
        <v>22784.310867677803</v>
      </c>
      <c r="L958" s="49">
        <f t="shared" si="361"/>
        <v>0.6635034370221565</v>
      </c>
    </row>
    <row r="959" spans="1:12" ht="15" customHeight="1">
      <c r="A959" s="46">
        <v>30</v>
      </c>
      <c r="B959" s="47"/>
      <c r="C959" s="48"/>
      <c r="D959" s="48"/>
      <c r="E959" s="48" t="s">
        <v>332</v>
      </c>
      <c r="F959" s="49">
        <v>2335.636718044949</v>
      </c>
      <c r="G959" s="49">
        <v>278.1367844512746</v>
      </c>
      <c r="H959" s="49">
        <v>48.1229905405113</v>
      </c>
      <c r="I959" s="49">
        <f t="shared" si="364"/>
        <v>326.2597749917859</v>
      </c>
      <c r="J959" s="49">
        <v>114.99257803573711</v>
      </c>
      <c r="K959" s="49">
        <v>8415.442526464974</v>
      </c>
      <c r="L959" s="49">
        <f t="shared" si="361"/>
        <v>13.968772303977245</v>
      </c>
    </row>
    <row r="960" spans="1:12" ht="15" customHeight="1">
      <c r="A960" s="46"/>
      <c r="B960" s="47"/>
      <c r="C960" s="48"/>
      <c r="D960" s="48"/>
      <c r="E960" s="48" t="s">
        <v>342</v>
      </c>
      <c r="F960" s="49">
        <f aca="true" t="shared" si="365" ref="F960:K960">SUM(F958:F959)</f>
        <v>31914.290074889206</v>
      </c>
      <c r="G960" s="49">
        <f t="shared" si="365"/>
        <v>427.22879130814124</v>
      </c>
      <c r="H960" s="49">
        <f t="shared" si="365"/>
        <v>95.28636533117583</v>
      </c>
      <c r="I960" s="49">
        <f t="shared" si="365"/>
        <v>522.515156639317</v>
      </c>
      <c r="J960" s="49">
        <f t="shared" si="365"/>
        <v>190.56855369443647</v>
      </c>
      <c r="K960" s="49">
        <f t="shared" si="365"/>
        <v>31199.753394142776</v>
      </c>
      <c r="L960" s="49">
        <f t="shared" si="361"/>
        <v>1.6372451193907087</v>
      </c>
    </row>
    <row r="961" spans="1:12" ht="15" customHeight="1">
      <c r="A961" s="46">
        <v>30</v>
      </c>
      <c r="B961" s="47">
        <v>316</v>
      </c>
      <c r="C961" s="48"/>
      <c r="D961" s="48" t="s">
        <v>306</v>
      </c>
      <c r="E961" s="48" t="s">
        <v>333</v>
      </c>
      <c r="F961" s="49">
        <v>701.0603174367586</v>
      </c>
      <c r="G961" s="49">
        <v>36.225</v>
      </c>
      <c r="H961" s="49">
        <v>1.94</v>
      </c>
      <c r="I961" s="49">
        <f>G961+H961</f>
        <v>38.165</v>
      </c>
      <c r="J961" s="49">
        <v>0.4030079905112679</v>
      </c>
      <c r="K961" s="49">
        <v>22.46575592500377</v>
      </c>
      <c r="L961" s="49">
        <f t="shared" si="361"/>
        <v>5.443896773324757</v>
      </c>
    </row>
    <row r="962" spans="1:12" ht="15" customHeight="1">
      <c r="A962" s="46">
        <v>30</v>
      </c>
      <c r="B962" s="47"/>
      <c r="C962" s="48"/>
      <c r="D962" s="48"/>
      <c r="E962" s="48" t="s">
        <v>332</v>
      </c>
      <c r="F962" s="49">
        <v>6143.809917843031</v>
      </c>
      <c r="G962" s="49">
        <v>529.1324749137713</v>
      </c>
      <c r="H962" s="49">
        <v>67.00574478917724</v>
      </c>
      <c r="I962" s="49">
        <f>G962+H962</f>
        <v>596.1382197029485</v>
      </c>
      <c r="J962" s="49">
        <v>137.2951305422444</v>
      </c>
      <c r="K962" s="49">
        <v>6014.812069141786</v>
      </c>
      <c r="L962" s="49">
        <f t="shared" si="361"/>
        <v>9.703070695133757</v>
      </c>
    </row>
    <row r="963" spans="1:12" ht="15" customHeight="1">
      <c r="A963" s="46"/>
      <c r="B963" s="47"/>
      <c r="C963" s="48"/>
      <c r="D963" s="48"/>
      <c r="E963" s="48" t="s">
        <v>342</v>
      </c>
      <c r="F963" s="49">
        <f aca="true" t="shared" si="366" ref="F963:K963">SUM(F961:F962)</f>
        <v>6844.87023527979</v>
      </c>
      <c r="G963" s="49">
        <f t="shared" si="366"/>
        <v>565.3574749137713</v>
      </c>
      <c r="H963" s="49">
        <f t="shared" si="366"/>
        <v>68.94574478917724</v>
      </c>
      <c r="I963" s="49">
        <f t="shared" si="366"/>
        <v>634.3032197029485</v>
      </c>
      <c r="J963" s="49">
        <f t="shared" si="366"/>
        <v>137.69813853275568</v>
      </c>
      <c r="K963" s="49">
        <f t="shared" si="366"/>
        <v>6037.27782506679</v>
      </c>
      <c r="L963" s="49">
        <f t="shared" si="361"/>
        <v>9.266840683606047</v>
      </c>
    </row>
    <row r="964" spans="1:12" ht="15" customHeight="1">
      <c r="A964" s="46">
        <v>30</v>
      </c>
      <c r="B964" s="47">
        <v>317</v>
      </c>
      <c r="C964" s="48"/>
      <c r="D964" s="48" t="s">
        <v>307</v>
      </c>
      <c r="E964" s="48" t="s">
        <v>332</v>
      </c>
      <c r="F964" s="49">
        <v>3481.2375028830447</v>
      </c>
      <c r="G964" s="49">
        <v>846.2369510313479</v>
      </c>
      <c r="H964" s="49">
        <v>74.97491721557071</v>
      </c>
      <c r="I964" s="49">
        <f>G964+H964</f>
        <v>921.2118682469186</v>
      </c>
      <c r="J964" s="49">
        <v>133.66681562314145</v>
      </c>
      <c r="K964" s="49">
        <v>2426.358819012984</v>
      </c>
      <c r="L964" s="49">
        <f t="shared" si="361"/>
        <v>26.462195339559614</v>
      </c>
    </row>
    <row r="965" spans="1:12" ht="15" customHeight="1">
      <c r="A965" s="46">
        <v>30</v>
      </c>
      <c r="B965" s="47">
        <v>318</v>
      </c>
      <c r="C965" s="48"/>
      <c r="D965" s="48" t="s">
        <v>308</v>
      </c>
      <c r="E965" s="48" t="s">
        <v>332</v>
      </c>
      <c r="F965" s="49">
        <v>3597.0857791268713</v>
      </c>
      <c r="G965" s="49">
        <v>165.21525</v>
      </c>
      <c r="H965" s="49">
        <v>45.193000000000005</v>
      </c>
      <c r="I965" s="49">
        <f>G965+H965</f>
        <v>210.40825</v>
      </c>
      <c r="J965" s="49">
        <v>82.42698947401692</v>
      </c>
      <c r="K965" s="49">
        <v>3304.2505396528554</v>
      </c>
      <c r="L965" s="49">
        <f t="shared" si="361"/>
        <v>5.849408741402683</v>
      </c>
    </row>
    <row r="966" spans="1:12" s="52" customFormat="1" ht="15" customHeight="1">
      <c r="A966" s="50"/>
      <c r="B966" s="67" t="s">
        <v>333</v>
      </c>
      <c r="C966" s="68"/>
      <c r="D966" s="68"/>
      <c r="E966" s="69"/>
      <c r="F966" s="51">
        <f aca="true" t="shared" si="367" ref="F966:K966">F947+F950+F958+F961</f>
        <v>43120.69306860177</v>
      </c>
      <c r="G966" s="51">
        <f t="shared" si="367"/>
        <v>555.9675000000001</v>
      </c>
      <c r="H966" s="51">
        <f t="shared" si="367"/>
        <v>114.239</v>
      </c>
      <c r="I966" s="51">
        <f t="shared" si="367"/>
        <v>670.2065</v>
      </c>
      <c r="J966" s="51">
        <f t="shared" si="367"/>
        <v>125.09269333494319</v>
      </c>
      <c r="K966" s="51">
        <f t="shared" si="367"/>
        <v>29785.419893144073</v>
      </c>
      <c r="L966" s="51">
        <f t="shared" si="361"/>
        <v>1.554257254014336</v>
      </c>
    </row>
    <row r="967" spans="1:12" s="52" customFormat="1" ht="15" customHeight="1">
      <c r="A967" s="50"/>
      <c r="B967" s="67" t="s">
        <v>332</v>
      </c>
      <c r="C967" s="68"/>
      <c r="D967" s="68"/>
      <c r="E967" s="69"/>
      <c r="F967" s="51">
        <f aca="true" t="shared" si="368" ref="F967:K967">F946+F948+F951+F953+F954+F955+F956+F957+F959+F962+F964+F965</f>
        <v>79420.8688070456</v>
      </c>
      <c r="G967" s="51">
        <f t="shared" si="368"/>
        <v>8745.756349999998</v>
      </c>
      <c r="H967" s="51">
        <f t="shared" si="368"/>
        <v>1257.6015</v>
      </c>
      <c r="I967" s="51">
        <f t="shared" si="368"/>
        <v>10003.35785</v>
      </c>
      <c r="J967" s="51">
        <f t="shared" si="368"/>
        <v>2594.3462773310735</v>
      </c>
      <c r="K967" s="51">
        <f t="shared" si="368"/>
        <v>79363.13866183728</v>
      </c>
      <c r="L967" s="51">
        <f t="shared" si="361"/>
        <v>12.595377008911013</v>
      </c>
    </row>
    <row r="968" spans="1:12" s="52" customFormat="1" ht="15" customHeight="1">
      <c r="A968" s="50"/>
      <c r="B968" s="67" t="s">
        <v>342</v>
      </c>
      <c r="C968" s="68"/>
      <c r="D968" s="68"/>
      <c r="E968" s="69"/>
      <c r="F968" s="51">
        <f aca="true" t="shared" si="369" ref="F968:K968">F966+F967</f>
        <v>122541.56187564737</v>
      </c>
      <c r="G968" s="51">
        <f t="shared" si="369"/>
        <v>9301.723849999998</v>
      </c>
      <c r="H968" s="51">
        <f t="shared" si="369"/>
        <v>1371.8405</v>
      </c>
      <c r="I968" s="51">
        <f t="shared" si="369"/>
        <v>10673.56435</v>
      </c>
      <c r="J968" s="51">
        <f t="shared" si="369"/>
        <v>2719.4389706660168</v>
      </c>
      <c r="K968" s="51">
        <f t="shared" si="369"/>
        <v>109148.55855498135</v>
      </c>
      <c r="L968" s="51">
        <f t="shared" si="361"/>
        <v>8.710158567124607</v>
      </c>
    </row>
    <row r="969" spans="1:12" s="52" customFormat="1" ht="15" customHeight="1">
      <c r="A969" s="50"/>
      <c r="B969" s="70"/>
      <c r="C969" s="71"/>
      <c r="D969" s="71"/>
      <c r="E969" s="71"/>
      <c r="F969" s="71"/>
      <c r="G969" s="71"/>
      <c r="H969" s="71"/>
      <c r="I969" s="71"/>
      <c r="J969" s="71"/>
      <c r="K969" s="71"/>
      <c r="L969" s="72"/>
    </row>
    <row r="970" spans="1:12" s="55" customFormat="1" ht="15" customHeight="1">
      <c r="A970" s="54"/>
      <c r="B970" s="67" t="s">
        <v>391</v>
      </c>
      <c r="C970" s="68"/>
      <c r="D970" s="68"/>
      <c r="E970" s="69"/>
      <c r="F970" s="51">
        <f aca="true" t="shared" si="370" ref="F970:K970">F36+F82+F107+F127+F170+F201+F244+F283+F326+F359+F404+F437+F465+F493+F518++F556+F584+F606+F631+F669+F721+F762+F801+F844+F890+F916+F942+F966</f>
        <v>797529.0782612144</v>
      </c>
      <c r="G970" s="51">
        <f t="shared" si="370"/>
        <v>266531.85033700004</v>
      </c>
      <c r="H970" s="51">
        <f t="shared" si="370"/>
        <v>16559.9432638</v>
      </c>
      <c r="I970" s="51">
        <f t="shared" si="370"/>
        <v>283091.7936007999</v>
      </c>
      <c r="J970" s="51">
        <f t="shared" si="370"/>
        <v>20946.17301791059</v>
      </c>
      <c r="K970" s="51">
        <f t="shared" si="370"/>
        <v>302317.1793289059</v>
      </c>
      <c r="L970" s="51">
        <f>I970/F970*100</f>
        <v>35.49610933534877</v>
      </c>
    </row>
    <row r="971" spans="1:12" s="55" customFormat="1" ht="15" customHeight="1">
      <c r="A971" s="54"/>
      <c r="B971" s="67" t="s">
        <v>332</v>
      </c>
      <c r="C971" s="68"/>
      <c r="D971" s="68"/>
      <c r="E971" s="69"/>
      <c r="F971" s="51">
        <f aca="true" t="shared" si="371" ref="F971:K971">F37+F83+F108+F128+F171+F202+F245+F284+F327+F360+F375+F405+F438+F466+F494+F519++F557+F585+F607+F632+F670+F722+F763+F802+F845+F891+F917+F943+F967</f>
        <v>2323874.7385572037</v>
      </c>
      <c r="G971" s="51">
        <f t="shared" si="371"/>
        <v>1157428.009294</v>
      </c>
      <c r="H971" s="51">
        <f t="shared" si="371"/>
        <v>67993.25494440565</v>
      </c>
      <c r="I971" s="51">
        <f t="shared" si="371"/>
        <v>1225421.2642384055</v>
      </c>
      <c r="J971" s="51">
        <f t="shared" si="371"/>
        <v>129937.5897549771</v>
      </c>
      <c r="K971" s="51">
        <f t="shared" si="371"/>
        <v>1207456.7641557234</v>
      </c>
      <c r="L971" s="51">
        <f>I971/F971*100</f>
        <v>52.73181225762702</v>
      </c>
    </row>
    <row r="972" spans="1:12" s="55" customFormat="1" ht="15" customHeight="1">
      <c r="A972" s="54"/>
      <c r="B972" s="67" t="s">
        <v>342</v>
      </c>
      <c r="C972" s="68"/>
      <c r="D972" s="68"/>
      <c r="E972" s="69"/>
      <c r="F972" s="51">
        <f aca="true" t="shared" si="372" ref="F972:K972">F970+F971</f>
        <v>3121403.816818418</v>
      </c>
      <c r="G972" s="51">
        <f t="shared" si="372"/>
        <v>1423959.859631</v>
      </c>
      <c r="H972" s="51">
        <f t="shared" si="372"/>
        <v>84553.19820820565</v>
      </c>
      <c r="I972" s="51">
        <f t="shared" si="372"/>
        <v>1508513.0578392055</v>
      </c>
      <c r="J972" s="51">
        <f t="shared" si="372"/>
        <v>150883.76277288768</v>
      </c>
      <c r="K972" s="51">
        <f t="shared" si="372"/>
        <v>1509773.9434846293</v>
      </c>
      <c r="L972" s="51">
        <f>I972/F972*100</f>
        <v>48.32803271756108</v>
      </c>
    </row>
    <row r="973" spans="1:12" s="55" customFormat="1" ht="15" customHeight="1">
      <c r="A973" s="6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</row>
    <row r="974" spans="2:12" ht="12.75">
      <c r="B974" s="66" t="s">
        <v>388</v>
      </c>
      <c r="C974" s="66"/>
      <c r="D974" s="66"/>
      <c r="E974" s="66"/>
      <c r="F974" s="37">
        <f aca="true" t="shared" si="373" ref="F974:K974">F972/100000</f>
        <v>31.214038168184178</v>
      </c>
      <c r="G974" s="37">
        <f t="shared" si="373"/>
        <v>14.239598596310001</v>
      </c>
      <c r="H974" s="37">
        <f t="shared" si="373"/>
        <v>0.8455319820820565</v>
      </c>
      <c r="I974" s="37">
        <f t="shared" si="373"/>
        <v>15.085130578392056</v>
      </c>
      <c r="J974" s="37">
        <f t="shared" si="373"/>
        <v>1.5088376277288769</v>
      </c>
      <c r="K974" s="37">
        <f t="shared" si="373"/>
        <v>15.097739434846293</v>
      </c>
      <c r="L974" s="44"/>
    </row>
  </sheetData>
  <sheetProtection/>
  <mergeCells count="119">
    <mergeCell ref="B969:L969"/>
    <mergeCell ref="B2:L2"/>
    <mergeCell ref="B804:L804"/>
    <mergeCell ref="B847:L847"/>
    <mergeCell ref="B893:L893"/>
    <mergeCell ref="B919:L919"/>
    <mergeCell ref="B634:L634"/>
    <mergeCell ref="B672:L672"/>
    <mergeCell ref="B724:L724"/>
    <mergeCell ref="B521:L521"/>
    <mergeCell ref="B559:L559"/>
    <mergeCell ref="B587:L587"/>
    <mergeCell ref="B609:L609"/>
    <mergeCell ref="B584:E584"/>
    <mergeCell ref="B585:E585"/>
    <mergeCell ref="B586:E586"/>
    <mergeCell ref="B556:E556"/>
    <mergeCell ref="B557:E557"/>
    <mergeCell ref="B558:E558"/>
    <mergeCell ref="B407:L407"/>
    <mergeCell ref="B440:L440"/>
    <mergeCell ref="B468:L468"/>
    <mergeCell ref="B496:L496"/>
    <mergeCell ref="B465:E465"/>
    <mergeCell ref="B466:E466"/>
    <mergeCell ref="B467:E467"/>
    <mergeCell ref="B437:E437"/>
    <mergeCell ref="B438:E438"/>
    <mergeCell ref="B439:E439"/>
    <mergeCell ref="B204:L204"/>
    <mergeCell ref="B247:L247"/>
    <mergeCell ref="B329:L329"/>
    <mergeCell ref="B244:E244"/>
    <mergeCell ref="B245:E245"/>
    <mergeCell ref="B246:E246"/>
    <mergeCell ref="B326:E326"/>
    <mergeCell ref="B327:E327"/>
    <mergeCell ref="B328:E328"/>
    <mergeCell ref="B283:E283"/>
    <mergeCell ref="B201:E201"/>
    <mergeCell ref="B202:E202"/>
    <mergeCell ref="B203:E203"/>
    <mergeCell ref="B284:E284"/>
    <mergeCell ref="B285:E285"/>
    <mergeCell ref="B286:L286"/>
    <mergeCell ref="B130:L130"/>
    <mergeCell ref="B36:E36"/>
    <mergeCell ref="B37:E37"/>
    <mergeCell ref="B38:E38"/>
    <mergeCell ref="B107:E107"/>
    <mergeCell ref="B82:E82"/>
    <mergeCell ref="B83:E83"/>
    <mergeCell ref="B84:E84"/>
    <mergeCell ref="B39:L39"/>
    <mergeCell ref="B85:L85"/>
    <mergeCell ref="B170:E170"/>
    <mergeCell ref="B171:E171"/>
    <mergeCell ref="B172:E172"/>
    <mergeCell ref="B127:E127"/>
    <mergeCell ref="B128:E128"/>
    <mergeCell ref="B129:E129"/>
    <mergeCell ref="B108:E108"/>
    <mergeCell ref="B109:E109"/>
    <mergeCell ref="B110:L110"/>
    <mergeCell ref="B404:E404"/>
    <mergeCell ref="B405:E405"/>
    <mergeCell ref="B406:E406"/>
    <mergeCell ref="B359:E359"/>
    <mergeCell ref="B360:E360"/>
    <mergeCell ref="B361:E361"/>
    <mergeCell ref="B375:E375"/>
    <mergeCell ref="B362:L362"/>
    <mergeCell ref="B376:L376"/>
    <mergeCell ref="B518:E518"/>
    <mergeCell ref="B519:E519"/>
    <mergeCell ref="B520:E520"/>
    <mergeCell ref="B493:E493"/>
    <mergeCell ref="B494:E494"/>
    <mergeCell ref="B495:E495"/>
    <mergeCell ref="B631:E631"/>
    <mergeCell ref="B632:E632"/>
    <mergeCell ref="B633:E633"/>
    <mergeCell ref="B606:E606"/>
    <mergeCell ref="B607:E607"/>
    <mergeCell ref="B608:E608"/>
    <mergeCell ref="B721:E721"/>
    <mergeCell ref="B722:E722"/>
    <mergeCell ref="B723:E723"/>
    <mergeCell ref="B669:E669"/>
    <mergeCell ref="B670:E670"/>
    <mergeCell ref="B671:E671"/>
    <mergeCell ref="B762:E762"/>
    <mergeCell ref="B763:E763"/>
    <mergeCell ref="B764:E764"/>
    <mergeCell ref="B765:L765"/>
    <mergeCell ref="B844:E844"/>
    <mergeCell ref="B845:E845"/>
    <mergeCell ref="B846:E846"/>
    <mergeCell ref="B801:E801"/>
    <mergeCell ref="B802:E802"/>
    <mergeCell ref="B803:E803"/>
    <mergeCell ref="B916:E916"/>
    <mergeCell ref="B917:E917"/>
    <mergeCell ref="B918:E918"/>
    <mergeCell ref="B890:E890"/>
    <mergeCell ref="B891:E891"/>
    <mergeCell ref="B892:E892"/>
    <mergeCell ref="B966:E966"/>
    <mergeCell ref="B967:E967"/>
    <mergeCell ref="B974:E974"/>
    <mergeCell ref="B970:E970"/>
    <mergeCell ref="B971:E971"/>
    <mergeCell ref="B972:E972"/>
    <mergeCell ref="B968:E968"/>
    <mergeCell ref="B942:E942"/>
    <mergeCell ref="B943:E943"/>
    <mergeCell ref="B944:E944"/>
    <mergeCell ref="B945:L945"/>
    <mergeCell ref="B973:L973"/>
  </mergeCells>
  <printOptions/>
  <pageMargins left="0.55" right="0.41" top="0.52" bottom="0.52" header="0.5" footer="0.5"/>
  <pageSetup horizontalDpi="1200" verticalDpi="1200" orientation="landscape" paperSize="9" scale="99" r:id="rId1"/>
  <rowBreaks count="27" manualBreakCount="27">
    <brk id="32" max="255" man="1"/>
    <brk id="66" max="255" man="1"/>
    <brk id="102" max="255" man="1"/>
    <brk id="136" max="255" man="1"/>
    <brk id="172" max="255" man="1"/>
    <brk id="207" max="255" man="1"/>
    <brk id="243" max="255" man="1"/>
    <brk id="277" max="255" man="1"/>
    <brk id="313" max="255" man="1"/>
    <brk id="349" max="255" man="1"/>
    <brk id="385" max="255" man="1"/>
    <brk id="420" max="255" man="1"/>
    <brk id="455" max="255" man="1"/>
    <brk id="489" max="255" man="1"/>
    <brk id="524" max="255" man="1"/>
    <brk id="559" max="255" man="1"/>
    <brk id="593" max="255" man="1"/>
    <brk id="627" max="255" man="1"/>
    <brk id="662" max="255" man="1"/>
    <brk id="696" max="255" man="1"/>
    <brk id="730" max="255" man="1"/>
    <brk id="765" max="255" man="1"/>
    <brk id="800" max="255" man="1"/>
    <brk id="834" max="255" man="1"/>
    <brk id="868" max="255" man="1"/>
    <brk id="903" max="255" man="1"/>
    <brk id="9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8"/>
  <sheetViews>
    <sheetView view="pageBreakPreview" zoomScale="60" zoomScalePageLayoutView="0" workbookViewId="0" topLeftCell="A327">
      <selection activeCell="A1" sqref="A1:K348"/>
    </sheetView>
  </sheetViews>
  <sheetFormatPr defaultColWidth="9.140625" defaultRowHeight="12.75"/>
  <cols>
    <col min="1" max="1" width="7.57421875" style="0" customWidth="1"/>
    <col min="2" max="2" width="16.7109375" style="0" customWidth="1"/>
    <col min="3" max="3" width="21.140625" style="0" customWidth="1"/>
    <col min="4" max="5" width="8.8515625" style="0" hidden="1" customWidth="1"/>
    <col min="6" max="6" width="14.57421875" style="0" customWidth="1"/>
    <col min="7" max="7" width="8.8515625" style="0" hidden="1" customWidth="1"/>
    <col min="8" max="8" width="19.7109375" style="0" customWidth="1"/>
    <col min="9" max="9" width="8.8515625" style="0" hidden="1" customWidth="1"/>
    <col min="10" max="10" width="18.00390625" style="0" customWidth="1"/>
    <col min="11" max="11" width="24.421875" style="0" customWidth="1"/>
  </cols>
  <sheetData>
    <row r="1" spans="1:11" s="77" customFormat="1" ht="39" customHeight="1">
      <c r="A1" s="76" t="s">
        <v>384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52.5">
      <c r="A3" s="6" t="s">
        <v>331</v>
      </c>
      <c r="B3" s="6" t="s">
        <v>361</v>
      </c>
      <c r="C3" s="6" t="s">
        <v>329</v>
      </c>
      <c r="D3" s="6" t="s">
        <v>351</v>
      </c>
      <c r="E3" s="6" t="s">
        <v>352</v>
      </c>
      <c r="F3" s="6" t="s">
        <v>365</v>
      </c>
      <c r="G3" s="6" t="s">
        <v>353</v>
      </c>
      <c r="H3" s="6" t="s">
        <v>362</v>
      </c>
      <c r="I3" s="6" t="s">
        <v>354</v>
      </c>
      <c r="J3" s="6" t="s">
        <v>363</v>
      </c>
      <c r="K3" s="6" t="s">
        <v>378</v>
      </c>
    </row>
    <row r="4" spans="1:11" ht="12.75">
      <c r="A4" s="11" t="s">
        <v>366</v>
      </c>
      <c r="B4" s="11">
        <v>1</v>
      </c>
      <c r="C4" s="11">
        <v>2</v>
      </c>
      <c r="D4" s="11"/>
      <c r="E4" s="11"/>
      <c r="F4" s="11">
        <v>15</v>
      </c>
      <c r="G4" s="11"/>
      <c r="H4" s="11">
        <v>16</v>
      </c>
      <c r="I4" s="11"/>
      <c r="J4" s="11">
        <v>17</v>
      </c>
      <c r="K4" s="11">
        <v>18</v>
      </c>
    </row>
    <row r="5" spans="1:11" ht="15" customHeight="1">
      <c r="A5" s="32">
        <v>1</v>
      </c>
      <c r="B5" s="30" t="s">
        <v>2</v>
      </c>
      <c r="C5" s="30" t="s">
        <v>2</v>
      </c>
      <c r="D5" s="29">
        <v>1107.0544474285637</v>
      </c>
      <c r="E5" s="29">
        <v>165.1191325729224</v>
      </c>
      <c r="F5" s="38">
        <v>14.915177203475105</v>
      </c>
      <c r="G5" s="29">
        <v>-4.186507936508009</v>
      </c>
      <c r="H5" s="32" t="s">
        <v>356</v>
      </c>
      <c r="I5" s="32">
        <v>-5.872354497354495</v>
      </c>
      <c r="J5" s="32" t="s">
        <v>356</v>
      </c>
      <c r="K5" s="30" t="s">
        <v>357</v>
      </c>
    </row>
    <row r="6" spans="1:11" ht="15" customHeight="1">
      <c r="A6" s="32">
        <v>2</v>
      </c>
      <c r="B6" s="30"/>
      <c r="C6" s="30" t="s">
        <v>4</v>
      </c>
      <c r="D6" s="29">
        <v>317.95490457825514</v>
      </c>
      <c r="E6" s="29">
        <v>95.2711509959311</v>
      </c>
      <c r="F6" s="38">
        <v>29.963730586984212</v>
      </c>
      <c r="G6" s="29">
        <v>-10.54563492063479</v>
      </c>
      <c r="H6" s="32" t="s">
        <v>356</v>
      </c>
      <c r="I6" s="32">
        <v>-10.57242063492063</v>
      </c>
      <c r="J6" s="32" t="s">
        <v>356</v>
      </c>
      <c r="K6" s="30" t="s">
        <v>357</v>
      </c>
    </row>
    <row r="7" spans="1:11" ht="15" customHeight="1">
      <c r="A7" s="32">
        <v>3</v>
      </c>
      <c r="B7" s="30"/>
      <c r="C7" s="30" t="s">
        <v>5</v>
      </c>
      <c r="D7" s="29">
        <v>1670.2660475489706</v>
      </c>
      <c r="E7" s="29">
        <v>272.91294823209046</v>
      </c>
      <c r="F7" s="38">
        <v>16.339489665887427</v>
      </c>
      <c r="G7" s="29">
        <v>-13.147321428571523</v>
      </c>
      <c r="H7" s="32" t="s">
        <v>356</v>
      </c>
      <c r="I7" s="32">
        <v>-10.169394841269863</v>
      </c>
      <c r="J7" s="32" t="s">
        <v>356</v>
      </c>
      <c r="K7" s="30" t="s">
        <v>357</v>
      </c>
    </row>
    <row r="8" spans="1:11" ht="15" customHeight="1">
      <c r="A8" s="32">
        <v>4</v>
      </c>
      <c r="B8" s="30"/>
      <c r="C8" s="30" t="s">
        <v>6</v>
      </c>
      <c r="D8" s="29">
        <v>666.0795016131318</v>
      </c>
      <c r="E8" s="29">
        <v>203.1941060960905</v>
      </c>
      <c r="F8" s="38">
        <v>30.50598398599398</v>
      </c>
      <c r="G8" s="29">
        <v>-23.50818452380951</v>
      </c>
      <c r="H8" s="32" t="s">
        <v>356</v>
      </c>
      <c r="I8" s="32">
        <v>-11.62946428571429</v>
      </c>
      <c r="J8" s="32" t="s">
        <v>356</v>
      </c>
      <c r="K8" s="30" t="s">
        <v>357</v>
      </c>
    </row>
    <row r="9" spans="1:11" ht="15" customHeight="1">
      <c r="A9" s="32">
        <v>5</v>
      </c>
      <c r="B9" s="30"/>
      <c r="C9" s="30" t="s">
        <v>7</v>
      </c>
      <c r="D9" s="29">
        <v>2868.1374037077458</v>
      </c>
      <c r="E9" s="29">
        <v>977.7920773602294</v>
      </c>
      <c r="F9" s="38">
        <v>34.09153536703653</v>
      </c>
      <c r="G9" s="29">
        <v>-2.066964285714279</v>
      </c>
      <c r="H9" s="32" t="s">
        <v>356</v>
      </c>
      <c r="I9" s="32">
        <v>-10.862797619047623</v>
      </c>
      <c r="J9" s="32" t="s">
        <v>356</v>
      </c>
      <c r="K9" s="30" t="s">
        <v>357</v>
      </c>
    </row>
    <row r="10" spans="1:11" ht="15" customHeight="1">
      <c r="A10" s="32">
        <v>6</v>
      </c>
      <c r="B10" s="30"/>
      <c r="C10" s="30" t="s">
        <v>8</v>
      </c>
      <c r="D10" s="29">
        <v>5669.846191942586</v>
      </c>
      <c r="E10" s="29">
        <v>382.6761626361177</v>
      </c>
      <c r="F10" s="38">
        <v>6.749321757262806</v>
      </c>
      <c r="G10" s="29">
        <v>-4.733134920634926</v>
      </c>
      <c r="H10" s="32" t="s">
        <v>356</v>
      </c>
      <c r="I10" s="32">
        <v>-12.061706349206343</v>
      </c>
      <c r="J10" s="32" t="s">
        <v>356</v>
      </c>
      <c r="K10" s="30" t="s">
        <v>357</v>
      </c>
    </row>
    <row r="11" spans="1:11" ht="15" customHeight="1">
      <c r="A11" s="32">
        <v>7</v>
      </c>
      <c r="B11" s="30"/>
      <c r="C11" s="30" t="s">
        <v>9</v>
      </c>
      <c r="D11" s="29">
        <v>2883.406508317802</v>
      </c>
      <c r="E11" s="29">
        <v>296.839062396486</v>
      </c>
      <c r="F11" s="38">
        <v>10.294735117653037</v>
      </c>
      <c r="G11" s="29">
        <v>-0.6646825396825781</v>
      </c>
      <c r="H11" s="32" t="s">
        <v>356</v>
      </c>
      <c r="I11" s="32">
        <v>-14.410342261904749</v>
      </c>
      <c r="J11" s="32" t="s">
        <v>356</v>
      </c>
      <c r="K11" s="30" t="s">
        <v>357</v>
      </c>
    </row>
    <row r="12" spans="1:11" ht="15" customHeight="1">
      <c r="A12" s="32">
        <v>8</v>
      </c>
      <c r="B12" s="30"/>
      <c r="C12" s="30" t="s">
        <v>10</v>
      </c>
      <c r="D12" s="29">
        <v>2016.3519617263921</v>
      </c>
      <c r="E12" s="29">
        <v>1021.047645445117</v>
      </c>
      <c r="F12" s="38">
        <v>50.63836397743281</v>
      </c>
      <c r="G12" s="29">
        <v>2.8497023809521913</v>
      </c>
      <c r="H12" s="32" t="s">
        <v>356</v>
      </c>
      <c r="I12" s="32">
        <v>-10.92857142857142</v>
      </c>
      <c r="J12" s="32" t="s">
        <v>356</v>
      </c>
      <c r="K12" s="30" t="s">
        <v>357</v>
      </c>
    </row>
    <row r="13" spans="1:11" ht="15" customHeight="1">
      <c r="A13" s="32">
        <v>9</v>
      </c>
      <c r="B13" s="30"/>
      <c r="C13" s="30" t="s">
        <v>11</v>
      </c>
      <c r="D13" s="29">
        <v>2543.833024962677</v>
      </c>
      <c r="E13" s="29">
        <v>1360.41067094289</v>
      </c>
      <c r="F13" s="38">
        <v>53.47877229335246</v>
      </c>
      <c r="G13" s="29">
        <v>-14.761904761904706</v>
      </c>
      <c r="H13" s="32" t="s">
        <v>356</v>
      </c>
      <c r="I13" s="32">
        <v>-18.6821428571429</v>
      </c>
      <c r="J13" s="32" t="s">
        <v>356</v>
      </c>
      <c r="K13" s="30" t="s">
        <v>357</v>
      </c>
    </row>
    <row r="14" spans="1:11" ht="15" customHeight="1">
      <c r="A14" s="32">
        <v>10</v>
      </c>
      <c r="B14" s="30"/>
      <c r="C14" s="30" t="s">
        <v>12</v>
      </c>
      <c r="D14" s="29">
        <v>12011.703722793547</v>
      </c>
      <c r="E14" s="29">
        <v>1858.6829393690334</v>
      </c>
      <c r="F14" s="38">
        <v>15.473932609925894</v>
      </c>
      <c r="G14" s="29">
        <v>-5.306750541125494</v>
      </c>
      <c r="H14" s="32" t="s">
        <v>356</v>
      </c>
      <c r="I14" s="32">
        <v>-17.347125270562756</v>
      </c>
      <c r="J14" s="32" t="s">
        <v>356</v>
      </c>
      <c r="K14" s="30" t="s">
        <v>357</v>
      </c>
    </row>
    <row r="15" spans="1:11" ht="15" customHeight="1">
      <c r="A15" s="32">
        <v>11</v>
      </c>
      <c r="B15" s="30"/>
      <c r="C15" s="30" t="s">
        <v>13</v>
      </c>
      <c r="D15" s="29">
        <v>2569.9889605934027</v>
      </c>
      <c r="E15" s="29">
        <v>316.3853137323725</v>
      </c>
      <c r="F15" s="38">
        <v>12.310765477347422</v>
      </c>
      <c r="G15" s="29">
        <v>-7.2242063492063675</v>
      </c>
      <c r="H15" s="32" t="s">
        <v>356</v>
      </c>
      <c r="I15" s="32">
        <v>-10.840873015873004</v>
      </c>
      <c r="J15" s="32" t="s">
        <v>356</v>
      </c>
      <c r="K15" s="30" t="s">
        <v>357</v>
      </c>
    </row>
    <row r="16" spans="1:11" ht="15" customHeight="1">
      <c r="A16" s="32">
        <v>12</v>
      </c>
      <c r="B16" s="30"/>
      <c r="C16" s="30" t="s">
        <v>14</v>
      </c>
      <c r="D16" s="29">
        <v>819.2600624957516</v>
      </c>
      <c r="E16" s="29">
        <v>305.9643975632541</v>
      </c>
      <c r="F16" s="38">
        <v>37.346431440973696</v>
      </c>
      <c r="G16" s="29">
        <v>-10.245535714285769</v>
      </c>
      <c r="H16" s="32" t="s">
        <v>356</v>
      </c>
      <c r="I16" s="32">
        <v>-30.261904761904745</v>
      </c>
      <c r="J16" s="32" t="s">
        <v>356</v>
      </c>
      <c r="K16" s="30" t="s">
        <v>357</v>
      </c>
    </row>
    <row r="17" spans="1:11" ht="15" customHeight="1">
      <c r="A17" s="32">
        <v>13</v>
      </c>
      <c r="B17" s="30"/>
      <c r="C17" s="30" t="s">
        <v>15</v>
      </c>
      <c r="D17" s="29">
        <v>731.4002171250038</v>
      </c>
      <c r="E17" s="29">
        <v>107.25206822327371</v>
      </c>
      <c r="F17" s="38">
        <v>14.66393715944758</v>
      </c>
      <c r="G17" s="29">
        <v>-9.94862528344661</v>
      </c>
      <c r="H17" s="32" t="s">
        <v>356</v>
      </c>
      <c r="I17" s="32">
        <v>-9.739158163265289</v>
      </c>
      <c r="J17" s="32" t="s">
        <v>356</v>
      </c>
      <c r="K17" s="30" t="s">
        <v>357</v>
      </c>
    </row>
    <row r="18" spans="1:11" ht="15" customHeight="1">
      <c r="A18" s="32"/>
      <c r="B18" s="30"/>
      <c r="C18" s="30"/>
      <c r="D18" s="29"/>
      <c r="E18" s="29"/>
      <c r="F18" s="38"/>
      <c r="G18" s="29"/>
      <c r="H18" s="32"/>
      <c r="I18" s="32"/>
      <c r="J18" s="32"/>
      <c r="K18" s="30"/>
    </row>
    <row r="19" spans="1:11" ht="15" customHeight="1">
      <c r="A19" s="32">
        <v>14</v>
      </c>
      <c r="B19" s="30" t="s">
        <v>16</v>
      </c>
      <c r="C19" s="30" t="s">
        <v>17</v>
      </c>
      <c r="D19" s="29">
        <v>1820.821604775347</v>
      </c>
      <c r="E19" s="29">
        <v>1311.9680118403421</v>
      </c>
      <c r="F19" s="38">
        <v>72.05362724165461</v>
      </c>
      <c r="G19" s="29">
        <v>-2.741402116402108</v>
      </c>
      <c r="H19" s="32" t="s">
        <v>356</v>
      </c>
      <c r="I19" s="32">
        <v>-15.049603174603165</v>
      </c>
      <c r="J19" s="32" t="s">
        <v>356</v>
      </c>
      <c r="K19" s="30" t="s">
        <v>357</v>
      </c>
    </row>
    <row r="20" spans="1:11" ht="15" customHeight="1">
      <c r="A20" s="32">
        <v>15</v>
      </c>
      <c r="B20" s="30"/>
      <c r="C20" s="30" t="s">
        <v>18</v>
      </c>
      <c r="D20" s="29">
        <v>1721.7788744964253</v>
      </c>
      <c r="E20" s="29">
        <v>1262.9860655857105</v>
      </c>
      <c r="F20" s="38">
        <v>73.35355801453312</v>
      </c>
      <c r="G20" s="29">
        <v>-7.114748677248662</v>
      </c>
      <c r="H20" s="32" t="s">
        <v>356</v>
      </c>
      <c r="I20" s="32">
        <v>-13.92592592592592</v>
      </c>
      <c r="J20" s="32" t="s">
        <v>356</v>
      </c>
      <c r="K20" s="30" t="s">
        <v>357</v>
      </c>
    </row>
    <row r="21" spans="1:11" ht="15" customHeight="1">
      <c r="A21" s="32">
        <v>16</v>
      </c>
      <c r="B21" s="30"/>
      <c r="C21" s="30" t="s">
        <v>19</v>
      </c>
      <c r="D21" s="29">
        <v>396.001623483402</v>
      </c>
      <c r="E21" s="29">
        <v>233.30358932593455</v>
      </c>
      <c r="F21" s="38">
        <v>58.914806276220546</v>
      </c>
      <c r="G21" s="29">
        <v>-4.216269841269898</v>
      </c>
      <c r="H21" s="32" t="s">
        <v>356</v>
      </c>
      <c r="I21" s="32">
        <v>-14.368551587301589</v>
      </c>
      <c r="J21" s="32" t="s">
        <v>356</v>
      </c>
      <c r="K21" s="30" t="s">
        <v>357</v>
      </c>
    </row>
    <row r="22" spans="1:11" ht="15" customHeight="1">
      <c r="A22" s="32">
        <v>17</v>
      </c>
      <c r="B22" s="30"/>
      <c r="C22" s="30" t="s">
        <v>20</v>
      </c>
      <c r="D22" s="29">
        <v>1400.2520598601182</v>
      </c>
      <c r="E22" s="29">
        <v>416.81480999999997</v>
      </c>
      <c r="F22" s="38">
        <v>29.767127072938482</v>
      </c>
      <c r="G22" s="29">
        <v>-1.339285714285671</v>
      </c>
      <c r="H22" s="32" t="s">
        <v>356</v>
      </c>
      <c r="I22" s="32">
        <v>-12.852182539682522</v>
      </c>
      <c r="J22" s="32" t="s">
        <v>356</v>
      </c>
      <c r="K22" s="30" t="s">
        <v>357</v>
      </c>
    </row>
    <row r="23" spans="1:11" ht="15" customHeight="1">
      <c r="A23" s="32">
        <v>18</v>
      </c>
      <c r="B23" s="30"/>
      <c r="C23" s="30" t="s">
        <v>21</v>
      </c>
      <c r="D23" s="29">
        <v>1133.327644851978</v>
      </c>
      <c r="E23" s="29">
        <v>392.04638924982453</v>
      </c>
      <c r="F23" s="38">
        <v>34.59250209157556</v>
      </c>
      <c r="G23" s="29">
        <v>-2.7529761904760885</v>
      </c>
      <c r="H23" s="32" t="s">
        <v>356</v>
      </c>
      <c r="I23" s="32">
        <v>-17.649801587301624</v>
      </c>
      <c r="J23" s="32" t="s">
        <v>356</v>
      </c>
      <c r="K23" s="30" t="s">
        <v>357</v>
      </c>
    </row>
    <row r="24" spans="1:11" ht="15" customHeight="1">
      <c r="A24" s="32">
        <v>19</v>
      </c>
      <c r="B24" s="30"/>
      <c r="C24" s="30" t="s">
        <v>22</v>
      </c>
      <c r="D24" s="29">
        <v>735.5060303083841</v>
      </c>
      <c r="E24" s="29">
        <v>259.01358758733045</v>
      </c>
      <c r="F24" s="38">
        <v>35.215698704568176</v>
      </c>
      <c r="G24" s="29">
        <v>-2.931547619047607</v>
      </c>
      <c r="H24" s="32" t="s">
        <v>356</v>
      </c>
      <c r="I24" s="32">
        <v>-20.29530423280425</v>
      </c>
      <c r="J24" s="32" t="s">
        <v>356</v>
      </c>
      <c r="K24" s="30" t="s">
        <v>357</v>
      </c>
    </row>
    <row r="25" spans="1:11" ht="15" customHeight="1">
      <c r="A25" s="32">
        <v>20</v>
      </c>
      <c r="B25" s="30"/>
      <c r="C25" s="30" t="s">
        <v>23</v>
      </c>
      <c r="D25" s="29">
        <v>858.2199493341393</v>
      </c>
      <c r="E25" s="29">
        <v>276.6871523765992</v>
      </c>
      <c r="F25" s="38">
        <v>32.2396551829482</v>
      </c>
      <c r="G25" s="29">
        <v>-3.344907407407425</v>
      </c>
      <c r="H25" s="32" t="s">
        <v>356</v>
      </c>
      <c r="I25" s="32">
        <v>-18.404761904761905</v>
      </c>
      <c r="J25" s="32" t="s">
        <v>356</v>
      </c>
      <c r="K25" s="30" t="s">
        <v>357</v>
      </c>
    </row>
    <row r="26" spans="1:11" ht="15" customHeight="1">
      <c r="A26" s="32">
        <v>21</v>
      </c>
      <c r="B26" s="30"/>
      <c r="C26" s="30" t="s">
        <v>24</v>
      </c>
      <c r="D26" s="29">
        <v>979.3926693086204</v>
      </c>
      <c r="E26" s="29">
        <v>447.82447201363084</v>
      </c>
      <c r="F26" s="38">
        <v>45.724711451001795</v>
      </c>
      <c r="G26" s="29">
        <v>1.640873015873089</v>
      </c>
      <c r="H26" s="32" t="s">
        <v>356</v>
      </c>
      <c r="I26" s="32">
        <v>-18.96825396825399</v>
      </c>
      <c r="J26" s="32" t="s">
        <v>356</v>
      </c>
      <c r="K26" s="30" t="s">
        <v>357</v>
      </c>
    </row>
    <row r="27" spans="1:11" ht="15" customHeight="1">
      <c r="A27" s="32">
        <v>22</v>
      </c>
      <c r="B27" s="30"/>
      <c r="C27" s="30" t="s">
        <v>25</v>
      </c>
      <c r="D27" s="29">
        <v>1700.048264255739</v>
      </c>
      <c r="E27" s="29">
        <v>481.9082987622967</v>
      </c>
      <c r="F27" s="38">
        <v>28.346742201067478</v>
      </c>
      <c r="G27" s="29">
        <v>0.20337301587296608</v>
      </c>
      <c r="H27" s="32" t="s">
        <v>356</v>
      </c>
      <c r="I27" s="32">
        <v>-12.451636904761898</v>
      </c>
      <c r="J27" s="32" t="s">
        <v>356</v>
      </c>
      <c r="K27" s="30" t="s">
        <v>357</v>
      </c>
    </row>
    <row r="28" spans="1:11" ht="15" customHeight="1">
      <c r="A28" s="32">
        <v>23</v>
      </c>
      <c r="B28" s="30"/>
      <c r="C28" s="30" t="s">
        <v>26</v>
      </c>
      <c r="D28" s="29">
        <v>2392.1731499834295</v>
      </c>
      <c r="E28" s="29">
        <v>627.9742740460765</v>
      </c>
      <c r="F28" s="38">
        <v>26.251204853228387</v>
      </c>
      <c r="G28" s="29">
        <v>0.0892857142857082</v>
      </c>
      <c r="H28" s="32" t="s">
        <v>356</v>
      </c>
      <c r="I28" s="32">
        <v>-9.895833333333341</v>
      </c>
      <c r="J28" s="32" t="s">
        <v>356</v>
      </c>
      <c r="K28" s="30" t="s">
        <v>357</v>
      </c>
    </row>
    <row r="29" spans="1:11" ht="15" customHeight="1">
      <c r="A29" s="32">
        <v>24</v>
      </c>
      <c r="B29" s="30"/>
      <c r="C29" s="30" t="s">
        <v>27</v>
      </c>
      <c r="D29" s="29">
        <v>353.2887537917669</v>
      </c>
      <c r="E29" s="29">
        <v>127.12035267460917</v>
      </c>
      <c r="F29" s="38">
        <v>35.98199809936084</v>
      </c>
      <c r="G29" s="29">
        <v>8.98809523809532</v>
      </c>
      <c r="H29" s="32" t="s">
        <v>356</v>
      </c>
      <c r="I29" s="32">
        <v>-27.3363095238096</v>
      </c>
      <c r="J29" s="32" t="s">
        <v>356</v>
      </c>
      <c r="K29" s="30" t="s">
        <v>357</v>
      </c>
    </row>
    <row r="30" spans="1:11" ht="15" customHeight="1">
      <c r="A30" s="32">
        <v>25</v>
      </c>
      <c r="B30" s="30"/>
      <c r="C30" s="30" t="s">
        <v>28</v>
      </c>
      <c r="D30" s="29">
        <v>627.5390877833811</v>
      </c>
      <c r="E30" s="29">
        <v>481.87150078929017</v>
      </c>
      <c r="F30" s="38">
        <v>76.78748785057775</v>
      </c>
      <c r="G30" s="29">
        <v>1.8452380952381617</v>
      </c>
      <c r="H30" s="32" t="s">
        <v>356</v>
      </c>
      <c r="I30" s="32">
        <v>-11.041666666666664</v>
      </c>
      <c r="J30" s="32" t="s">
        <v>356</v>
      </c>
      <c r="K30" s="30" t="s">
        <v>357</v>
      </c>
    </row>
    <row r="31" spans="1:11" ht="15" customHeight="1">
      <c r="A31" s="32">
        <v>26</v>
      </c>
      <c r="B31" s="30"/>
      <c r="C31" s="30" t="s">
        <v>29</v>
      </c>
      <c r="D31" s="29">
        <v>550.070953460999</v>
      </c>
      <c r="E31" s="29">
        <v>412.509572236014</v>
      </c>
      <c r="F31" s="38">
        <v>74.99206595813492</v>
      </c>
      <c r="G31" s="29">
        <v>0.23809523809525857</v>
      </c>
      <c r="H31" s="32" t="s">
        <v>356</v>
      </c>
      <c r="I31" s="32">
        <v>-10.431547619047624</v>
      </c>
      <c r="J31" s="32" t="s">
        <v>356</v>
      </c>
      <c r="K31" s="30" t="s">
        <v>357</v>
      </c>
    </row>
    <row r="32" spans="1:11" ht="15" customHeight="1">
      <c r="A32" s="32">
        <v>27</v>
      </c>
      <c r="B32" s="30"/>
      <c r="C32" s="30" t="s">
        <v>30</v>
      </c>
      <c r="D32" s="29">
        <v>499.20720637833745</v>
      </c>
      <c r="E32" s="29">
        <v>269.2585335123416</v>
      </c>
      <c r="F32" s="38">
        <v>53.93722888452793</v>
      </c>
      <c r="G32" s="29">
        <v>-2.395833333333354</v>
      </c>
      <c r="H32" s="32" t="s">
        <v>356</v>
      </c>
      <c r="I32" s="32">
        <v>-8.712797619047638</v>
      </c>
      <c r="J32" s="32" t="s">
        <v>356</v>
      </c>
      <c r="K32" s="30" t="s">
        <v>357</v>
      </c>
    </row>
    <row r="33" spans="1:11" ht="15" customHeight="1">
      <c r="A33" s="32">
        <v>28</v>
      </c>
      <c r="B33" s="30" t="s">
        <v>31</v>
      </c>
      <c r="C33" s="30" t="s">
        <v>31</v>
      </c>
      <c r="D33" s="29">
        <v>4600.729985858152</v>
      </c>
      <c r="E33" s="29">
        <v>1005.8329026763262</v>
      </c>
      <c r="F33" s="38">
        <v>21.862463256224178</v>
      </c>
      <c r="G33" s="29">
        <v>-17.54581529581518</v>
      </c>
      <c r="H33" s="32" t="s">
        <v>356</v>
      </c>
      <c r="I33" s="32">
        <v>-52.610028860028834</v>
      </c>
      <c r="J33" s="32" t="s">
        <v>356</v>
      </c>
      <c r="K33" s="30" t="s">
        <v>357</v>
      </c>
    </row>
    <row r="34" spans="1:11" ht="15" customHeight="1">
      <c r="A34" s="32">
        <v>29</v>
      </c>
      <c r="B34" s="30"/>
      <c r="C34" s="30" t="s">
        <v>32</v>
      </c>
      <c r="D34" s="29">
        <v>1356.575825978384</v>
      </c>
      <c r="E34" s="29">
        <v>435.5232372978187</v>
      </c>
      <c r="F34" s="38">
        <v>32.1045996071552</v>
      </c>
      <c r="G34" s="29">
        <v>-17.123015873015873</v>
      </c>
      <c r="H34" s="32" t="s">
        <v>356</v>
      </c>
      <c r="I34" s="32">
        <v>-17.242063492063537</v>
      </c>
      <c r="J34" s="32" t="s">
        <v>356</v>
      </c>
      <c r="K34" s="30" t="s">
        <v>357</v>
      </c>
    </row>
    <row r="35" spans="1:11" ht="15" customHeight="1">
      <c r="A35" s="32">
        <v>30</v>
      </c>
      <c r="B35" s="30"/>
      <c r="C35" s="30" t="s">
        <v>33</v>
      </c>
      <c r="D35" s="29">
        <v>2174.5835014938125</v>
      </c>
      <c r="E35" s="29">
        <v>692.3735294365514</v>
      </c>
      <c r="F35" s="38">
        <v>31.83936275433576</v>
      </c>
      <c r="G35" s="29">
        <v>-5.803571428571376</v>
      </c>
      <c r="H35" s="32" t="s">
        <v>356</v>
      </c>
      <c r="I35" s="32">
        <v>-47.72817460317458</v>
      </c>
      <c r="J35" s="32" t="s">
        <v>356</v>
      </c>
      <c r="K35" s="30" t="s">
        <v>357</v>
      </c>
    </row>
    <row r="36" spans="1:11" ht="15" customHeight="1">
      <c r="A36" s="32">
        <v>31</v>
      </c>
      <c r="B36" s="30"/>
      <c r="C36" s="30" t="s">
        <v>34</v>
      </c>
      <c r="D36" s="29">
        <v>1528.4758105870837</v>
      </c>
      <c r="E36" s="29">
        <v>1072.2023291706532</v>
      </c>
      <c r="F36" s="38">
        <v>70.1484656638971</v>
      </c>
      <c r="G36" s="29">
        <v>-17.276785714285634</v>
      </c>
      <c r="H36" s="32" t="s">
        <v>356</v>
      </c>
      <c r="I36" s="32">
        <v>-17.529761904761926</v>
      </c>
      <c r="J36" s="32" t="s">
        <v>356</v>
      </c>
      <c r="K36" s="30" t="s">
        <v>357</v>
      </c>
    </row>
    <row r="37" spans="1:11" ht="15" customHeight="1">
      <c r="A37" s="32">
        <v>32</v>
      </c>
      <c r="B37" s="30"/>
      <c r="C37" s="30" t="s">
        <v>35</v>
      </c>
      <c r="D37" s="29">
        <v>795.7776850692051</v>
      </c>
      <c r="E37" s="29">
        <v>239.63545990604527</v>
      </c>
      <c r="F37" s="38">
        <v>30.113367640511974</v>
      </c>
      <c r="G37" s="29">
        <v>-7.901785714285807</v>
      </c>
      <c r="H37" s="32" t="s">
        <v>356</v>
      </c>
      <c r="I37" s="32">
        <v>-10.133928571428548</v>
      </c>
      <c r="J37" s="32" t="s">
        <v>356</v>
      </c>
      <c r="K37" s="30" t="s">
        <v>357</v>
      </c>
    </row>
    <row r="38" spans="1:11" ht="15" customHeight="1">
      <c r="A38" s="32">
        <v>33</v>
      </c>
      <c r="B38" s="30"/>
      <c r="C38" s="30" t="s">
        <v>36</v>
      </c>
      <c r="D38" s="29">
        <v>4243.549104230781</v>
      </c>
      <c r="E38" s="29">
        <v>644.9682737375542</v>
      </c>
      <c r="F38" s="38">
        <v>15.19879369593076</v>
      </c>
      <c r="G38" s="29">
        <v>-4.129464285714256</v>
      </c>
      <c r="H38" s="32" t="s">
        <v>356</v>
      </c>
      <c r="I38" s="32">
        <v>-20.636160714285698</v>
      </c>
      <c r="J38" s="32" t="s">
        <v>356</v>
      </c>
      <c r="K38" s="30" t="s">
        <v>357</v>
      </c>
    </row>
    <row r="39" spans="1:11" ht="15" customHeight="1">
      <c r="A39" s="32">
        <v>34</v>
      </c>
      <c r="B39" s="30"/>
      <c r="C39" s="30" t="s">
        <v>37</v>
      </c>
      <c r="D39" s="29">
        <v>2130.4130377983684</v>
      </c>
      <c r="E39" s="29">
        <v>368.4633560152955</v>
      </c>
      <c r="F39" s="38">
        <v>17.295395281474452</v>
      </c>
      <c r="G39" s="29">
        <v>-19.396577380952465</v>
      </c>
      <c r="H39" s="32" t="s">
        <v>356</v>
      </c>
      <c r="I39" s="32">
        <v>-22.19308035714286</v>
      </c>
      <c r="J39" s="32" t="s">
        <v>356</v>
      </c>
      <c r="K39" s="30" t="s">
        <v>357</v>
      </c>
    </row>
    <row r="40" spans="1:11" ht="15" customHeight="1">
      <c r="A40" s="32">
        <v>35</v>
      </c>
      <c r="B40" s="30"/>
      <c r="C40" s="30" t="s">
        <v>38</v>
      </c>
      <c r="D40" s="29">
        <v>4088.647492084231</v>
      </c>
      <c r="E40" s="29">
        <v>509.0070933147433</v>
      </c>
      <c r="F40" s="38">
        <v>12.449278014311565</v>
      </c>
      <c r="G40" s="29">
        <v>-21.06301563178472</v>
      </c>
      <c r="H40" s="32" t="s">
        <v>356</v>
      </c>
      <c r="I40" s="32">
        <v>-29.441715515993522</v>
      </c>
      <c r="J40" s="32" t="s">
        <v>356</v>
      </c>
      <c r="K40" s="30" t="s">
        <v>357</v>
      </c>
    </row>
    <row r="41" spans="1:11" ht="15" customHeight="1">
      <c r="A41" s="32">
        <v>36</v>
      </c>
      <c r="B41" s="30"/>
      <c r="C41" s="30" t="s">
        <v>39</v>
      </c>
      <c r="D41" s="29">
        <v>2686.0112307657905</v>
      </c>
      <c r="E41" s="29">
        <v>861.726178445012</v>
      </c>
      <c r="F41" s="38">
        <v>32.082002062192835</v>
      </c>
      <c r="G41" s="29">
        <v>-3.7202380952378893</v>
      </c>
      <c r="H41" s="32" t="s">
        <v>356</v>
      </c>
      <c r="I41" s="32">
        <v>-39.11706349206352</v>
      </c>
      <c r="J41" s="32" t="s">
        <v>356</v>
      </c>
      <c r="K41" s="30" t="s">
        <v>357</v>
      </c>
    </row>
    <row r="42" spans="1:11" ht="15" customHeight="1">
      <c r="A42" s="32"/>
      <c r="B42" s="30"/>
      <c r="C42" s="30"/>
      <c r="D42" s="29"/>
      <c r="E42" s="29"/>
      <c r="F42" s="38"/>
      <c r="G42" s="29"/>
      <c r="H42" s="32"/>
      <c r="I42" s="32"/>
      <c r="J42" s="32"/>
      <c r="K42" s="30"/>
    </row>
    <row r="43" spans="1:11" ht="15" customHeight="1">
      <c r="A43" s="32">
        <v>37</v>
      </c>
      <c r="B43" s="30" t="s">
        <v>40</v>
      </c>
      <c r="C43" s="30" t="s">
        <v>41</v>
      </c>
      <c r="D43" s="29">
        <v>1567.545342334402</v>
      </c>
      <c r="E43" s="29">
        <v>1152.6579350608479</v>
      </c>
      <c r="F43" s="38">
        <v>73.53266945020549</v>
      </c>
      <c r="G43" s="29">
        <v>2.2817460317459872</v>
      </c>
      <c r="H43" s="32" t="s">
        <v>356</v>
      </c>
      <c r="I43" s="32">
        <v>-21.914682539682538</v>
      </c>
      <c r="J43" s="32" t="s">
        <v>356</v>
      </c>
      <c r="K43" s="30" t="s">
        <v>357</v>
      </c>
    </row>
    <row r="44" spans="1:11" ht="15" customHeight="1">
      <c r="A44" s="32">
        <v>38</v>
      </c>
      <c r="B44" s="30"/>
      <c r="C44" s="30" t="s">
        <v>42</v>
      </c>
      <c r="D44" s="29">
        <v>572.1623735839003</v>
      </c>
      <c r="E44" s="29">
        <v>367.21764922022464</v>
      </c>
      <c r="F44" s="38">
        <v>64.1806707631006</v>
      </c>
      <c r="G44" s="29">
        <v>5.148809523809645</v>
      </c>
      <c r="H44" s="32" t="s">
        <v>356</v>
      </c>
      <c r="I44" s="32">
        <v>-16.55753968253968</v>
      </c>
      <c r="J44" s="32" t="s">
        <v>356</v>
      </c>
      <c r="K44" s="30" t="s">
        <v>357</v>
      </c>
    </row>
    <row r="45" spans="1:11" ht="15" customHeight="1">
      <c r="A45" s="32">
        <v>39</v>
      </c>
      <c r="B45" s="30"/>
      <c r="C45" s="30" t="s">
        <v>43</v>
      </c>
      <c r="D45" s="29">
        <v>1723.913299935564</v>
      </c>
      <c r="E45" s="29">
        <v>1193.7829901512773</v>
      </c>
      <c r="F45" s="38">
        <v>69.24843553303394</v>
      </c>
      <c r="G45" s="29">
        <v>-1.7609126984127885</v>
      </c>
      <c r="H45" s="32" t="s">
        <v>356</v>
      </c>
      <c r="I45" s="32">
        <v>-18.197420634920597</v>
      </c>
      <c r="J45" s="32" t="s">
        <v>356</v>
      </c>
      <c r="K45" s="30" t="s">
        <v>357</v>
      </c>
    </row>
    <row r="46" spans="1:11" ht="15" customHeight="1">
      <c r="A46" s="32">
        <v>40</v>
      </c>
      <c r="B46" s="30"/>
      <c r="C46" s="30" t="s">
        <v>44</v>
      </c>
      <c r="D46" s="29">
        <v>1321.7204674557283</v>
      </c>
      <c r="E46" s="29">
        <v>1173.703461845202</v>
      </c>
      <c r="F46" s="38">
        <v>88.80118684282353</v>
      </c>
      <c r="G46" s="29">
        <v>7.208994708994731</v>
      </c>
      <c r="H46" s="32" t="s">
        <v>356</v>
      </c>
      <c r="I46" s="32">
        <v>-19.168650793650777</v>
      </c>
      <c r="J46" s="32" t="s">
        <v>356</v>
      </c>
      <c r="K46" s="30" t="s">
        <v>357</v>
      </c>
    </row>
    <row r="47" spans="1:11" ht="15" customHeight="1">
      <c r="A47" s="32">
        <v>41</v>
      </c>
      <c r="B47" s="30"/>
      <c r="C47" s="30" t="s">
        <v>45</v>
      </c>
      <c r="D47" s="29">
        <v>1561.014006495348</v>
      </c>
      <c r="E47" s="29">
        <v>598.6262328065869</v>
      </c>
      <c r="F47" s="38">
        <v>38.348549744955214</v>
      </c>
      <c r="G47" s="29">
        <v>-4.9701515780730325</v>
      </c>
      <c r="H47" s="32" t="s">
        <v>356</v>
      </c>
      <c r="I47" s="32">
        <v>-7.397823228128377</v>
      </c>
      <c r="J47" s="32" t="s">
        <v>356</v>
      </c>
      <c r="K47" s="30" t="s">
        <v>357</v>
      </c>
    </row>
    <row r="48" spans="1:11" ht="15" customHeight="1">
      <c r="A48" s="32">
        <v>42</v>
      </c>
      <c r="B48" s="30"/>
      <c r="C48" s="30" t="s">
        <v>46</v>
      </c>
      <c r="D48" s="29">
        <v>2238.042652801724</v>
      </c>
      <c r="E48" s="29">
        <v>1823.8151470307987</v>
      </c>
      <c r="F48" s="38">
        <v>81.4915276412463</v>
      </c>
      <c r="G48" s="29">
        <v>7.536375661375672</v>
      </c>
      <c r="H48" s="32" t="s">
        <v>356</v>
      </c>
      <c r="I48" s="32">
        <v>-17.13955026455029</v>
      </c>
      <c r="J48" s="32" t="s">
        <v>356</v>
      </c>
      <c r="K48" s="30" t="s">
        <v>357</v>
      </c>
    </row>
    <row r="49" spans="1:11" ht="15" customHeight="1">
      <c r="A49" s="32">
        <v>43</v>
      </c>
      <c r="B49" s="30"/>
      <c r="C49" s="30" t="s">
        <v>47</v>
      </c>
      <c r="D49" s="29">
        <v>611.6587265243375</v>
      </c>
      <c r="E49" s="29">
        <v>525.4008998546994</v>
      </c>
      <c r="F49" s="38">
        <v>85.8977199328479</v>
      </c>
      <c r="G49" s="29">
        <v>-1.9246031746030783</v>
      </c>
      <c r="H49" s="32" t="s">
        <v>356</v>
      </c>
      <c r="I49" s="32">
        <v>-14.338624338624411</v>
      </c>
      <c r="J49" s="32" t="s">
        <v>356</v>
      </c>
      <c r="K49" s="30" t="s">
        <v>357</v>
      </c>
    </row>
    <row r="50" spans="1:11" ht="15" customHeight="1">
      <c r="A50" s="32">
        <v>44</v>
      </c>
      <c r="B50" s="30"/>
      <c r="C50" s="30" t="s">
        <v>48</v>
      </c>
      <c r="D50" s="29">
        <v>433.973029865112</v>
      </c>
      <c r="E50" s="29">
        <v>239.03688903036362</v>
      </c>
      <c r="F50" s="38">
        <v>55.08104711130583</v>
      </c>
      <c r="G50" s="29">
        <v>0.029761904761712275</v>
      </c>
      <c r="H50" s="32" t="s">
        <v>356</v>
      </c>
      <c r="I50" s="32">
        <v>-10.636574074074183</v>
      </c>
      <c r="J50" s="32" t="s">
        <v>356</v>
      </c>
      <c r="K50" s="30" t="s">
        <v>357</v>
      </c>
    </row>
    <row r="51" spans="1:11" ht="15" customHeight="1">
      <c r="A51" s="32"/>
      <c r="B51" s="30"/>
      <c r="C51" s="30"/>
      <c r="D51" s="29"/>
      <c r="E51" s="29"/>
      <c r="F51" s="38"/>
      <c r="G51" s="29"/>
      <c r="H51" s="32"/>
      <c r="I51" s="32"/>
      <c r="J51" s="32"/>
      <c r="K51" s="30"/>
    </row>
    <row r="52" spans="1:11" ht="15" customHeight="1">
      <c r="A52" s="32">
        <v>45</v>
      </c>
      <c r="B52" s="30" t="s">
        <v>49</v>
      </c>
      <c r="C52" s="30" t="s">
        <v>50</v>
      </c>
      <c r="D52" s="29">
        <v>14364.712501463484</v>
      </c>
      <c r="E52" s="29">
        <v>7861.917047124942</v>
      </c>
      <c r="F52" s="38">
        <v>54.730765034970005</v>
      </c>
      <c r="G52" s="29">
        <v>1.3335123430556475</v>
      </c>
      <c r="H52" s="32" t="s">
        <v>356</v>
      </c>
      <c r="I52" s="32">
        <v>-8.846641859874694</v>
      </c>
      <c r="J52" s="32" t="s">
        <v>356</v>
      </c>
      <c r="K52" s="30" t="s">
        <v>357</v>
      </c>
    </row>
    <row r="53" spans="1:11" ht="15" customHeight="1">
      <c r="A53" s="32">
        <v>46</v>
      </c>
      <c r="B53" s="30"/>
      <c r="C53" s="30" t="s">
        <v>51</v>
      </c>
      <c r="D53" s="29">
        <v>15085.61518704473</v>
      </c>
      <c r="E53" s="29">
        <v>430.0382674428055</v>
      </c>
      <c r="F53" s="38">
        <v>2.8506511806831387</v>
      </c>
      <c r="G53" s="29">
        <v>-2.5358333333333767</v>
      </c>
      <c r="H53" s="32" t="s">
        <v>356</v>
      </c>
      <c r="I53" s="32">
        <v>-4.491111111111082</v>
      </c>
      <c r="J53" s="32" t="s">
        <v>356</v>
      </c>
      <c r="K53" s="30" t="s">
        <v>357</v>
      </c>
    </row>
    <row r="54" spans="1:11" ht="15" customHeight="1">
      <c r="A54" s="32">
        <v>47</v>
      </c>
      <c r="B54" s="30"/>
      <c r="C54" s="30" t="s">
        <v>52</v>
      </c>
      <c r="D54" s="29">
        <v>11523.233949998885</v>
      </c>
      <c r="E54" s="29">
        <v>5284.352002664364</v>
      </c>
      <c r="F54" s="38">
        <v>45.85823758845819</v>
      </c>
      <c r="G54" s="29">
        <v>4.225717804969034</v>
      </c>
      <c r="H54" s="32" t="s">
        <v>356</v>
      </c>
      <c r="I54" s="32">
        <v>-6.87444043078525</v>
      </c>
      <c r="J54" s="32" t="s">
        <v>356</v>
      </c>
      <c r="K54" s="30" t="s">
        <v>357</v>
      </c>
    </row>
    <row r="55" spans="1:11" ht="15" customHeight="1">
      <c r="A55" s="32">
        <v>48</v>
      </c>
      <c r="B55" s="30"/>
      <c r="C55" s="30" t="s">
        <v>53</v>
      </c>
      <c r="D55" s="29">
        <v>11688.790293282525</v>
      </c>
      <c r="E55" s="29">
        <v>803.3435775174098</v>
      </c>
      <c r="F55" s="38">
        <v>6.872769186209854</v>
      </c>
      <c r="G55" s="29">
        <v>2.3940972222222685</v>
      </c>
      <c r="H55" s="32" t="s">
        <v>356</v>
      </c>
      <c r="I55" s="32">
        <v>-4.048958333333321</v>
      </c>
      <c r="J55" s="32" t="s">
        <v>356</v>
      </c>
      <c r="K55" s="30" t="s">
        <v>357</v>
      </c>
    </row>
    <row r="56" spans="1:11" ht="15" customHeight="1">
      <c r="A56" s="32">
        <v>49</v>
      </c>
      <c r="B56" s="30"/>
      <c r="C56" s="30" t="s">
        <v>54</v>
      </c>
      <c r="D56" s="29">
        <v>9763.096670472105</v>
      </c>
      <c r="E56" s="29">
        <v>6444.502381091969</v>
      </c>
      <c r="F56" s="38">
        <v>66.00879412146944</v>
      </c>
      <c r="G56" s="29">
        <v>4.211507936507683</v>
      </c>
      <c r="H56" s="32" t="s">
        <v>356</v>
      </c>
      <c r="I56" s="32">
        <v>-11.800396825396867</v>
      </c>
      <c r="J56" s="32" t="s">
        <v>356</v>
      </c>
      <c r="K56" s="30" t="s">
        <v>357</v>
      </c>
    </row>
    <row r="57" spans="1:11" ht="15" customHeight="1">
      <c r="A57" s="32">
        <v>50</v>
      </c>
      <c r="B57" s="30"/>
      <c r="C57" s="30" t="s">
        <v>55</v>
      </c>
      <c r="D57" s="29">
        <v>27743.341148639916</v>
      </c>
      <c r="E57" s="29">
        <v>1710.5962134884808</v>
      </c>
      <c r="F57" s="38">
        <v>6.165790213672014</v>
      </c>
      <c r="G57" s="29">
        <v>-10.869212962962777</v>
      </c>
      <c r="H57" s="32" t="s">
        <v>356</v>
      </c>
      <c r="I57" s="32">
        <v>-9.5287037037037</v>
      </c>
      <c r="J57" s="32" t="s">
        <v>356</v>
      </c>
      <c r="K57" s="30" t="s">
        <v>357</v>
      </c>
    </row>
    <row r="58" spans="1:11" ht="15" customHeight="1">
      <c r="A58" s="32">
        <v>51</v>
      </c>
      <c r="B58" s="30"/>
      <c r="C58" s="30" t="s">
        <v>56</v>
      </c>
      <c r="D58" s="29">
        <v>16532.404064889648</v>
      </c>
      <c r="E58" s="29">
        <v>15871.558083631277</v>
      </c>
      <c r="F58" s="38">
        <v>96.00272302404083</v>
      </c>
      <c r="G58" s="29">
        <v>13.614267179433178</v>
      </c>
      <c r="H58" s="32" t="s">
        <v>355</v>
      </c>
      <c r="I58" s="32">
        <v>3.553762776143111</v>
      </c>
      <c r="J58" s="32" t="s">
        <v>356</v>
      </c>
      <c r="K58" s="30" t="s">
        <v>358</v>
      </c>
    </row>
    <row r="59" spans="1:11" ht="15" customHeight="1">
      <c r="A59" s="32">
        <v>52</v>
      </c>
      <c r="B59" s="30"/>
      <c r="C59" s="30" t="s">
        <v>57</v>
      </c>
      <c r="D59" s="29">
        <v>13461.224271018367</v>
      </c>
      <c r="E59" s="29">
        <v>12996.657065382653</v>
      </c>
      <c r="F59" s="38">
        <v>96.54884878015208</v>
      </c>
      <c r="G59" s="29">
        <v>20.230980807957735</v>
      </c>
      <c r="H59" s="32" t="s">
        <v>355</v>
      </c>
      <c r="I59" s="32">
        <v>2.051447278655195</v>
      </c>
      <c r="J59" s="32" t="s">
        <v>356</v>
      </c>
      <c r="K59" s="30" t="s">
        <v>358</v>
      </c>
    </row>
    <row r="60" spans="1:11" ht="15" customHeight="1">
      <c r="A60" s="32">
        <v>53</v>
      </c>
      <c r="B60" s="30"/>
      <c r="C60" s="30" t="s">
        <v>58</v>
      </c>
      <c r="D60" s="29">
        <v>9920.35392156806</v>
      </c>
      <c r="E60" s="29">
        <v>6861.365631390559</v>
      </c>
      <c r="F60" s="38">
        <v>69.16452462923841</v>
      </c>
      <c r="G60" s="29">
        <v>-0.9886574074073311</v>
      </c>
      <c r="H60" s="32" t="s">
        <v>356</v>
      </c>
      <c r="I60" s="32">
        <v>5.208101851851804</v>
      </c>
      <c r="J60" s="32" t="s">
        <v>356</v>
      </c>
      <c r="K60" s="30" t="s">
        <v>357</v>
      </c>
    </row>
    <row r="61" spans="1:11" ht="15" customHeight="1">
      <c r="A61" s="32">
        <v>54</v>
      </c>
      <c r="B61" s="30"/>
      <c r="C61" s="30" t="s">
        <v>59</v>
      </c>
      <c r="D61" s="29">
        <v>9715.397099955138</v>
      </c>
      <c r="E61" s="29">
        <v>8968.673613104424</v>
      </c>
      <c r="F61" s="38">
        <v>92.31401990913822</v>
      </c>
      <c r="G61" s="29">
        <v>16.647916666666617</v>
      </c>
      <c r="H61" s="32" t="s">
        <v>355</v>
      </c>
      <c r="I61" s="32">
        <v>6.576388888888874</v>
      </c>
      <c r="J61" s="32" t="s">
        <v>356</v>
      </c>
      <c r="K61" s="30" t="s">
        <v>358</v>
      </c>
    </row>
    <row r="62" spans="1:11" ht="15" customHeight="1">
      <c r="A62" s="32">
        <v>55</v>
      </c>
      <c r="B62" s="30"/>
      <c r="C62" s="30" t="s">
        <v>60</v>
      </c>
      <c r="D62" s="29">
        <v>18265.279934812585</v>
      </c>
      <c r="E62" s="29">
        <v>10842.093268105693</v>
      </c>
      <c r="F62" s="38">
        <v>59.35903148925345</v>
      </c>
      <c r="G62" s="29">
        <v>0.47507365319878647</v>
      </c>
      <c r="H62" s="32" t="s">
        <v>356</v>
      </c>
      <c r="I62" s="32">
        <v>-0.7869318181818538</v>
      </c>
      <c r="J62" s="32" t="s">
        <v>356</v>
      </c>
      <c r="K62" s="30" t="s">
        <v>357</v>
      </c>
    </row>
    <row r="63" spans="1:11" ht="15" customHeight="1">
      <c r="A63" s="32">
        <v>56</v>
      </c>
      <c r="B63" s="30"/>
      <c r="C63" s="30" t="s">
        <v>61</v>
      </c>
      <c r="D63" s="29">
        <v>14318.163617508215</v>
      </c>
      <c r="E63" s="29">
        <v>9116.24084233484</v>
      </c>
      <c r="F63" s="38">
        <v>63.66906459420204</v>
      </c>
      <c r="G63" s="29">
        <v>7.204441391941256</v>
      </c>
      <c r="H63" s="32" t="s">
        <v>356</v>
      </c>
      <c r="I63" s="32">
        <v>-1.0095085470086789</v>
      </c>
      <c r="J63" s="32" t="s">
        <v>356</v>
      </c>
      <c r="K63" s="30" t="s">
        <v>357</v>
      </c>
    </row>
    <row r="64" spans="1:11" ht="15" customHeight="1">
      <c r="A64" s="32">
        <v>57</v>
      </c>
      <c r="B64" s="30"/>
      <c r="C64" s="30" t="s">
        <v>62</v>
      </c>
      <c r="D64" s="29">
        <v>8152.06014294778</v>
      </c>
      <c r="E64" s="29">
        <v>3392.711741720583</v>
      </c>
      <c r="F64" s="38">
        <v>41.61784484202518</v>
      </c>
      <c r="G64" s="29">
        <v>3.4528356481480724</v>
      </c>
      <c r="H64" s="32" t="s">
        <v>356</v>
      </c>
      <c r="I64" s="32">
        <v>-8.043576388888845</v>
      </c>
      <c r="J64" s="32" t="s">
        <v>356</v>
      </c>
      <c r="K64" s="30" t="s">
        <v>357</v>
      </c>
    </row>
    <row r="65" spans="1:11" ht="15" customHeight="1">
      <c r="A65" s="32"/>
      <c r="B65" s="30"/>
      <c r="C65" s="30"/>
      <c r="D65" s="29"/>
      <c r="E65" s="29"/>
      <c r="F65" s="38"/>
      <c r="G65" s="29"/>
      <c r="H65" s="32"/>
      <c r="I65" s="32"/>
      <c r="J65" s="32"/>
      <c r="K65" s="30"/>
    </row>
    <row r="66" spans="1:11" ht="15" customHeight="1">
      <c r="A66" s="32">
        <v>58</v>
      </c>
      <c r="B66" s="30" t="s">
        <v>63</v>
      </c>
      <c r="C66" s="30" t="s">
        <v>63</v>
      </c>
      <c r="D66" s="29">
        <v>35488.96688865336</v>
      </c>
      <c r="E66" s="29">
        <v>19433.311127139907</v>
      </c>
      <c r="F66" s="38">
        <v>54.75874005606284</v>
      </c>
      <c r="G66" s="29">
        <v>1.1424674036280682</v>
      </c>
      <c r="H66" s="32" t="s">
        <v>356</v>
      </c>
      <c r="I66" s="32">
        <v>-7.306901927437778</v>
      </c>
      <c r="J66" s="32" t="s">
        <v>356</v>
      </c>
      <c r="K66" s="30" t="s">
        <v>357</v>
      </c>
    </row>
    <row r="67" spans="1:11" ht="15" customHeight="1">
      <c r="A67" s="32">
        <v>59</v>
      </c>
      <c r="B67" s="30"/>
      <c r="C67" s="30" t="s">
        <v>64</v>
      </c>
      <c r="D67" s="29">
        <v>37398.10393227168</v>
      </c>
      <c r="E67" s="29">
        <v>15891.677598003045</v>
      </c>
      <c r="F67" s="38">
        <v>42.49327085347167</v>
      </c>
      <c r="G67" s="29">
        <v>4.326272175536767</v>
      </c>
      <c r="H67" s="32" t="s">
        <v>356</v>
      </c>
      <c r="I67" s="32">
        <v>-13.545569269374372</v>
      </c>
      <c r="J67" s="32" t="s">
        <v>356</v>
      </c>
      <c r="K67" s="30" t="s">
        <v>357</v>
      </c>
    </row>
    <row r="68" spans="1:11" ht="15" customHeight="1">
      <c r="A68" s="32">
        <v>60</v>
      </c>
      <c r="B68" s="30"/>
      <c r="C68" s="30" t="s">
        <v>65</v>
      </c>
      <c r="D68" s="29">
        <v>23846.196566039962</v>
      </c>
      <c r="E68" s="29">
        <v>18774.047224954633</v>
      </c>
      <c r="F68" s="38">
        <v>78.72973441681378</v>
      </c>
      <c r="G68" s="29">
        <v>2.588210978835885</v>
      </c>
      <c r="H68" s="32" t="s">
        <v>356</v>
      </c>
      <c r="I68" s="32">
        <v>-4.996362433862496</v>
      </c>
      <c r="J68" s="32" t="s">
        <v>356</v>
      </c>
      <c r="K68" s="30" t="s">
        <v>357</v>
      </c>
    </row>
    <row r="69" spans="1:11" ht="15" customHeight="1">
      <c r="A69" s="32">
        <v>61</v>
      </c>
      <c r="B69" s="30"/>
      <c r="C69" s="30" t="s">
        <v>66</v>
      </c>
      <c r="D69" s="29">
        <v>16229.54535730238</v>
      </c>
      <c r="E69" s="29">
        <v>8923.208005571742</v>
      </c>
      <c r="F69" s="38">
        <v>54.981256770429496</v>
      </c>
      <c r="G69" s="29">
        <v>-7.172619047619092</v>
      </c>
      <c r="H69" s="32" t="s">
        <v>356</v>
      </c>
      <c r="I69" s="32">
        <v>-10.215419501133908</v>
      </c>
      <c r="J69" s="32" t="s">
        <v>356</v>
      </c>
      <c r="K69" s="30" t="s">
        <v>357</v>
      </c>
    </row>
    <row r="70" spans="1:11" ht="15" customHeight="1">
      <c r="A70" s="32">
        <v>62</v>
      </c>
      <c r="B70" s="30"/>
      <c r="C70" s="30" t="s">
        <v>67</v>
      </c>
      <c r="D70" s="29">
        <v>23028.01479296656</v>
      </c>
      <c r="E70" s="29">
        <v>3899.1200819306737</v>
      </c>
      <c r="F70" s="38">
        <v>16.93207216073867</v>
      </c>
      <c r="G70" s="29">
        <v>-0.5909863945580405</v>
      </c>
      <c r="H70" s="32" t="s">
        <v>356</v>
      </c>
      <c r="I70" s="32">
        <v>-14.311791383220005</v>
      </c>
      <c r="J70" s="32" t="s">
        <v>356</v>
      </c>
      <c r="K70" s="30" t="s">
        <v>357</v>
      </c>
    </row>
    <row r="71" spans="1:11" ht="15" customHeight="1">
      <c r="A71" s="32">
        <v>63</v>
      </c>
      <c r="B71" s="30"/>
      <c r="C71" s="30" t="s">
        <v>68</v>
      </c>
      <c r="D71" s="29">
        <v>4458.376236649667</v>
      </c>
      <c r="E71" s="29">
        <v>1932.229935723434</v>
      </c>
      <c r="F71" s="38">
        <v>43.33931981423456</v>
      </c>
      <c r="G71" s="29">
        <v>-9.155092592592634</v>
      </c>
      <c r="H71" s="32" t="s">
        <v>356</v>
      </c>
      <c r="I71" s="32">
        <v>-0.7027116402117453</v>
      </c>
      <c r="J71" s="32" t="s">
        <v>356</v>
      </c>
      <c r="K71" s="30" t="s">
        <v>357</v>
      </c>
    </row>
    <row r="72" spans="1:11" ht="15" customHeight="1">
      <c r="A72" s="32">
        <v>64</v>
      </c>
      <c r="B72" s="30"/>
      <c r="C72" s="30" t="s">
        <v>69</v>
      </c>
      <c r="D72" s="29">
        <v>14193.018476556976</v>
      </c>
      <c r="E72" s="29">
        <v>5564.583640974135</v>
      </c>
      <c r="F72" s="38">
        <v>39.20648486553668</v>
      </c>
      <c r="G72" s="29">
        <v>-24.197255291005423</v>
      </c>
      <c r="H72" s="32" t="s">
        <v>356</v>
      </c>
      <c r="I72" s="32">
        <v>-16.77083333333352</v>
      </c>
      <c r="J72" s="32" t="s">
        <v>356</v>
      </c>
      <c r="K72" s="30" t="s">
        <v>357</v>
      </c>
    </row>
    <row r="73" spans="1:11" ht="15" customHeight="1">
      <c r="A73" s="32">
        <v>65</v>
      </c>
      <c r="B73" s="30"/>
      <c r="C73" s="30" t="s">
        <v>70</v>
      </c>
      <c r="D73" s="29">
        <v>25286.35190247515</v>
      </c>
      <c r="E73" s="29">
        <v>9216.55210534694</v>
      </c>
      <c r="F73" s="38">
        <v>36.44872198604805</v>
      </c>
      <c r="G73" s="29">
        <v>-8.003968253968155</v>
      </c>
      <c r="H73" s="32" t="s">
        <v>356</v>
      </c>
      <c r="I73" s="32">
        <v>-4.6059027777778425</v>
      </c>
      <c r="J73" s="32" t="s">
        <v>356</v>
      </c>
      <c r="K73" s="30" t="s">
        <v>357</v>
      </c>
    </row>
    <row r="74" spans="1:11" ht="15" customHeight="1">
      <c r="A74" s="32">
        <v>66</v>
      </c>
      <c r="B74" s="30"/>
      <c r="C74" s="30" t="s">
        <v>71</v>
      </c>
      <c r="D74" s="29">
        <v>7536.2493907634225</v>
      </c>
      <c r="E74" s="29">
        <v>1216.3216262099772</v>
      </c>
      <c r="F74" s="38">
        <v>16.139614855377864</v>
      </c>
      <c r="G74" s="29">
        <v>-3.915343915343956</v>
      </c>
      <c r="H74" s="32" t="s">
        <v>356</v>
      </c>
      <c r="I74" s="32">
        <v>4.197255291005343</v>
      </c>
      <c r="J74" s="32" t="s">
        <v>356</v>
      </c>
      <c r="K74" s="30" t="s">
        <v>357</v>
      </c>
    </row>
    <row r="75" spans="1:11" ht="15" customHeight="1">
      <c r="A75" s="32">
        <v>67</v>
      </c>
      <c r="B75" s="30"/>
      <c r="C75" s="30" t="s">
        <v>72</v>
      </c>
      <c r="D75" s="29">
        <v>7679.895289461316</v>
      </c>
      <c r="E75" s="29">
        <v>767.3882567455153</v>
      </c>
      <c r="F75" s="38">
        <v>9.992170828143433</v>
      </c>
      <c r="G75" s="29">
        <v>-2.6785714285712254</v>
      </c>
      <c r="H75" s="32" t="s">
        <v>356</v>
      </c>
      <c r="I75" s="32">
        <v>-8.793154761904784</v>
      </c>
      <c r="J75" s="32" t="s">
        <v>356</v>
      </c>
      <c r="K75" s="30" t="s">
        <v>357</v>
      </c>
    </row>
    <row r="76" spans="1:11" ht="15" customHeight="1">
      <c r="A76" s="32"/>
      <c r="B76" s="30"/>
      <c r="C76" s="30"/>
      <c r="D76" s="29"/>
      <c r="E76" s="29"/>
      <c r="F76" s="38"/>
      <c r="G76" s="29"/>
      <c r="H76" s="32"/>
      <c r="I76" s="32"/>
      <c r="J76" s="32"/>
      <c r="K76" s="30"/>
    </row>
    <row r="77" spans="1:11" ht="15" customHeight="1">
      <c r="A77" s="32">
        <v>68</v>
      </c>
      <c r="B77" s="30" t="s">
        <v>73</v>
      </c>
      <c r="C77" s="30" t="s">
        <v>73</v>
      </c>
      <c r="D77" s="29">
        <v>7238.816189099364</v>
      </c>
      <c r="E77" s="29">
        <v>3944.3678933716546</v>
      </c>
      <c r="F77" s="38">
        <v>54.489129027910884</v>
      </c>
      <c r="G77" s="29">
        <v>-2.2361111111111667</v>
      </c>
      <c r="H77" s="32" t="s">
        <v>356</v>
      </c>
      <c r="I77" s="32">
        <v>0.8422619047620394</v>
      </c>
      <c r="J77" s="32" t="s">
        <v>356</v>
      </c>
      <c r="K77" s="30" t="s">
        <v>357</v>
      </c>
    </row>
    <row r="78" spans="1:11" ht="15" customHeight="1">
      <c r="A78" s="32">
        <v>69</v>
      </c>
      <c r="B78" s="30"/>
      <c r="C78" s="30" t="s">
        <v>75</v>
      </c>
      <c r="D78" s="29">
        <v>7024.656805345995</v>
      </c>
      <c r="E78" s="29">
        <v>7721.804483775598</v>
      </c>
      <c r="F78" s="38">
        <v>109.92429520398848</v>
      </c>
      <c r="G78" s="29">
        <v>63.86210317460288</v>
      </c>
      <c r="H78" s="32" t="s">
        <v>355</v>
      </c>
      <c r="I78" s="32">
        <v>17.764880952380874</v>
      </c>
      <c r="J78" s="32" t="s">
        <v>355</v>
      </c>
      <c r="K78" s="30" t="s">
        <v>359</v>
      </c>
    </row>
    <row r="79" spans="1:11" ht="15" customHeight="1">
      <c r="A79" s="32">
        <v>70</v>
      </c>
      <c r="B79" s="30"/>
      <c r="C79" s="30" t="s">
        <v>76</v>
      </c>
      <c r="D79" s="29">
        <v>8436.119512271358</v>
      </c>
      <c r="E79" s="29">
        <v>11251.369969683397</v>
      </c>
      <c r="F79" s="38">
        <v>133.37139135258712</v>
      </c>
      <c r="G79" s="29">
        <v>31.07886904761839</v>
      </c>
      <c r="H79" s="32" t="s">
        <v>355</v>
      </c>
      <c r="I79" s="32">
        <v>8.386656746031496</v>
      </c>
      <c r="J79" s="32" t="s">
        <v>356</v>
      </c>
      <c r="K79" s="30" t="s">
        <v>359</v>
      </c>
    </row>
    <row r="80" spans="1:11" ht="15" customHeight="1">
      <c r="A80" s="32">
        <v>71</v>
      </c>
      <c r="B80" s="30"/>
      <c r="C80" s="30" t="s">
        <v>77</v>
      </c>
      <c r="D80" s="29">
        <v>4384.670077910941</v>
      </c>
      <c r="E80" s="29">
        <v>3326.6980535665425</v>
      </c>
      <c r="F80" s="38">
        <v>75.87111446139946</v>
      </c>
      <c r="G80" s="29">
        <v>6.97658730158745</v>
      </c>
      <c r="H80" s="32" t="s">
        <v>356</v>
      </c>
      <c r="I80" s="32">
        <v>-21.26984126984128</v>
      </c>
      <c r="J80" s="32" t="s">
        <v>356</v>
      </c>
      <c r="K80" s="30" t="s">
        <v>357</v>
      </c>
    </row>
    <row r="81" spans="1:11" ht="15" customHeight="1">
      <c r="A81" s="32">
        <v>72</v>
      </c>
      <c r="B81" s="30"/>
      <c r="C81" s="30" t="s">
        <v>78</v>
      </c>
      <c r="D81" s="29">
        <v>7368.08906430278</v>
      </c>
      <c r="E81" s="29">
        <v>5218.517836186577</v>
      </c>
      <c r="F81" s="38">
        <v>70.82593316453605</v>
      </c>
      <c r="G81" s="29">
        <v>-7.0791997354495795</v>
      </c>
      <c r="H81" s="32" t="s">
        <v>356</v>
      </c>
      <c r="I81" s="32">
        <v>3.8103505291005706</v>
      </c>
      <c r="J81" s="32" t="s">
        <v>356</v>
      </c>
      <c r="K81" s="30" t="s">
        <v>357</v>
      </c>
    </row>
    <row r="82" spans="1:11" ht="15" customHeight="1">
      <c r="A82" s="32">
        <v>73</v>
      </c>
      <c r="B82" s="30"/>
      <c r="C82" s="30" t="s">
        <v>79</v>
      </c>
      <c r="D82" s="29">
        <v>14339.279228344045</v>
      </c>
      <c r="E82" s="29">
        <v>9424.27597375519</v>
      </c>
      <c r="F82" s="38">
        <v>65.7234985362897</v>
      </c>
      <c r="G82" s="29">
        <v>8.383267195767086</v>
      </c>
      <c r="H82" s="32" t="s">
        <v>356</v>
      </c>
      <c r="I82" s="32">
        <v>-2.3144841269841114</v>
      </c>
      <c r="J82" s="32" t="s">
        <v>356</v>
      </c>
      <c r="K82" s="30" t="s">
        <v>357</v>
      </c>
    </row>
    <row r="83" spans="1:11" ht="15" customHeight="1">
      <c r="A83" s="32">
        <v>74</v>
      </c>
      <c r="B83" s="30"/>
      <c r="C83" s="30" t="s">
        <v>80</v>
      </c>
      <c r="D83" s="29">
        <v>8408.335567160872</v>
      </c>
      <c r="E83" s="29">
        <v>7670.681042824532</v>
      </c>
      <c r="F83" s="38">
        <v>91.22710412251763</v>
      </c>
      <c r="G83" s="29">
        <v>14.641439909296897</v>
      </c>
      <c r="H83" s="32" t="s">
        <v>355</v>
      </c>
      <c r="I83" s="32">
        <v>7.129393424036317</v>
      </c>
      <c r="J83" s="32" t="s">
        <v>356</v>
      </c>
      <c r="K83" s="30" t="s">
        <v>358</v>
      </c>
    </row>
    <row r="84" spans="1:11" ht="15" customHeight="1">
      <c r="A84" s="32">
        <v>75</v>
      </c>
      <c r="B84" s="30"/>
      <c r="C84" s="30" t="s">
        <v>81</v>
      </c>
      <c r="D84" s="29">
        <v>12399.29950967062</v>
      </c>
      <c r="E84" s="29">
        <v>6864.126592883182</v>
      </c>
      <c r="F84" s="38">
        <v>55.35898691316896</v>
      </c>
      <c r="G84" s="29">
        <v>-2.02876984126982</v>
      </c>
      <c r="H84" s="32" t="s">
        <v>356</v>
      </c>
      <c r="I84" s="32">
        <v>-10.019841269841216</v>
      </c>
      <c r="J84" s="32" t="s">
        <v>356</v>
      </c>
      <c r="K84" s="30" t="s">
        <v>357</v>
      </c>
    </row>
    <row r="85" spans="1:11" ht="15" customHeight="1">
      <c r="A85" s="32">
        <v>76</v>
      </c>
      <c r="B85" s="30"/>
      <c r="C85" s="30" t="s">
        <v>82</v>
      </c>
      <c r="D85" s="29">
        <v>12495.140507529217</v>
      </c>
      <c r="E85" s="29">
        <v>5031.373224344077</v>
      </c>
      <c r="F85" s="38">
        <v>40.26663982939859</v>
      </c>
      <c r="G85" s="29">
        <v>-3.0724206349205962</v>
      </c>
      <c r="H85" s="32" t="s">
        <v>356</v>
      </c>
      <c r="I85" s="32">
        <v>-10.581845238095184</v>
      </c>
      <c r="J85" s="32" t="s">
        <v>356</v>
      </c>
      <c r="K85" s="30" t="s">
        <v>357</v>
      </c>
    </row>
    <row r="86" spans="1:11" ht="15" customHeight="1">
      <c r="A86" s="32">
        <v>77</v>
      </c>
      <c r="B86" s="30"/>
      <c r="C86" s="30" t="s">
        <v>83</v>
      </c>
      <c r="D86" s="29">
        <v>11602.95274608329</v>
      </c>
      <c r="E86" s="29">
        <v>6114.532363631064</v>
      </c>
      <c r="F86" s="38">
        <v>52.69807175328792</v>
      </c>
      <c r="G86" s="29">
        <v>-1.2393707482995326</v>
      </c>
      <c r="H86" s="32" t="s">
        <v>356</v>
      </c>
      <c r="I86" s="32">
        <v>-0.2069160997732442</v>
      </c>
      <c r="J86" s="32" t="s">
        <v>356</v>
      </c>
      <c r="K86" s="30" t="s">
        <v>357</v>
      </c>
    </row>
    <row r="87" spans="1:11" ht="15" customHeight="1">
      <c r="A87" s="32">
        <v>78</v>
      </c>
      <c r="B87" s="30"/>
      <c r="C87" s="30" t="s">
        <v>84</v>
      </c>
      <c r="D87" s="29">
        <v>7421.036425434086</v>
      </c>
      <c r="E87" s="29">
        <v>5668.478427048266</v>
      </c>
      <c r="F87" s="38">
        <v>76.38391866155938</v>
      </c>
      <c r="G87" s="29">
        <v>2.603103741496401</v>
      </c>
      <c r="H87" s="32" t="s">
        <v>356</v>
      </c>
      <c r="I87" s="32">
        <v>7.566167091836772</v>
      </c>
      <c r="J87" s="32" t="s">
        <v>356</v>
      </c>
      <c r="K87" s="30" t="s">
        <v>357</v>
      </c>
    </row>
    <row r="88" spans="1:11" ht="15" customHeight="1">
      <c r="A88" s="32">
        <v>79</v>
      </c>
      <c r="B88" s="30"/>
      <c r="C88" s="30" t="s">
        <v>85</v>
      </c>
      <c r="D88" s="29">
        <v>10654.597285976935</v>
      </c>
      <c r="E88" s="29">
        <v>8548.673746541004</v>
      </c>
      <c r="F88" s="38">
        <v>80.23460218240585</v>
      </c>
      <c r="G88" s="29">
        <v>13.482993197279576</v>
      </c>
      <c r="H88" s="32" t="s">
        <v>355</v>
      </c>
      <c r="I88" s="32">
        <v>-2.0761054421769054</v>
      </c>
      <c r="J88" s="32" t="s">
        <v>356</v>
      </c>
      <c r="K88" s="30" t="s">
        <v>358</v>
      </c>
    </row>
    <row r="89" spans="1:11" ht="15" customHeight="1">
      <c r="A89" s="32">
        <v>80</v>
      </c>
      <c r="B89" s="30"/>
      <c r="C89" s="30" t="s">
        <v>86</v>
      </c>
      <c r="D89" s="29">
        <v>12749.336625613914</v>
      </c>
      <c r="E89" s="29">
        <v>5428.588152388917</v>
      </c>
      <c r="F89" s="38">
        <v>42.57937735742793</v>
      </c>
      <c r="G89" s="29">
        <v>-8.74325396825385</v>
      </c>
      <c r="H89" s="32" t="s">
        <v>356</v>
      </c>
      <c r="I89" s="32">
        <v>4.440476190476148</v>
      </c>
      <c r="J89" s="32" t="s">
        <v>356</v>
      </c>
      <c r="K89" s="30" t="s">
        <v>357</v>
      </c>
    </row>
    <row r="90" spans="1:11" ht="15" customHeight="1">
      <c r="A90" s="32"/>
      <c r="B90" s="30"/>
      <c r="C90" s="30"/>
      <c r="D90" s="29"/>
      <c r="E90" s="29"/>
      <c r="F90" s="38"/>
      <c r="G90" s="29"/>
      <c r="H90" s="32"/>
      <c r="I90" s="32"/>
      <c r="J90" s="32"/>
      <c r="K90" s="30"/>
    </row>
    <row r="91" spans="1:11" ht="15" customHeight="1">
      <c r="A91" s="32">
        <v>81</v>
      </c>
      <c r="B91" s="30" t="s">
        <v>87</v>
      </c>
      <c r="C91" s="30" t="s">
        <v>88</v>
      </c>
      <c r="D91" s="29">
        <v>10155.36146724276</v>
      </c>
      <c r="E91" s="29">
        <v>7321.333906235865</v>
      </c>
      <c r="F91" s="38">
        <v>72.09328717497291</v>
      </c>
      <c r="G91" s="29">
        <v>-24.524063116371135</v>
      </c>
      <c r="H91" s="32" t="s">
        <v>356</v>
      </c>
      <c r="I91" s="32">
        <v>-9.498224852071058</v>
      </c>
      <c r="J91" s="32" t="s">
        <v>356</v>
      </c>
      <c r="K91" s="30" t="s">
        <v>357</v>
      </c>
    </row>
    <row r="92" spans="1:11" ht="15" customHeight="1">
      <c r="A92" s="32">
        <v>82</v>
      </c>
      <c r="B92" s="30"/>
      <c r="C92" s="30" t="s">
        <v>89</v>
      </c>
      <c r="D92" s="29">
        <v>16414.375086374253</v>
      </c>
      <c r="E92" s="29">
        <v>16292.001761457035</v>
      </c>
      <c r="F92" s="38">
        <v>99.25447466459566</v>
      </c>
      <c r="G92" s="29">
        <v>-12.269378897073649</v>
      </c>
      <c r="H92" s="32" t="s">
        <v>356</v>
      </c>
      <c r="I92" s="32">
        <v>11.869015515434434</v>
      </c>
      <c r="J92" s="32" t="s">
        <v>355</v>
      </c>
      <c r="K92" s="30" t="s">
        <v>358</v>
      </c>
    </row>
    <row r="93" spans="1:11" ht="15" customHeight="1">
      <c r="A93" s="32">
        <v>83</v>
      </c>
      <c r="B93" s="30"/>
      <c r="C93" s="30" t="s">
        <v>90</v>
      </c>
      <c r="D93" s="29">
        <v>12167.046774600602</v>
      </c>
      <c r="E93" s="29">
        <v>11478.092872319092</v>
      </c>
      <c r="F93" s="38">
        <v>94.3375420918103</v>
      </c>
      <c r="G93" s="29">
        <v>25.389030612244998</v>
      </c>
      <c r="H93" s="32" t="s">
        <v>355</v>
      </c>
      <c r="I93" s="32">
        <v>-3.731930272108851</v>
      </c>
      <c r="J93" s="32" t="s">
        <v>356</v>
      </c>
      <c r="K93" s="30" t="s">
        <v>358</v>
      </c>
    </row>
    <row r="94" spans="1:11" ht="15" customHeight="1">
      <c r="A94" s="32">
        <v>84</v>
      </c>
      <c r="B94" s="30"/>
      <c r="C94" s="30" t="s">
        <v>91</v>
      </c>
      <c r="D94" s="29">
        <v>14727.017926975914</v>
      </c>
      <c r="E94" s="29">
        <v>13464.46523192669</v>
      </c>
      <c r="F94" s="38">
        <v>91.42696300561589</v>
      </c>
      <c r="G94" s="29">
        <v>16.66028911564637</v>
      </c>
      <c r="H94" s="32" t="s">
        <v>355</v>
      </c>
      <c r="I94" s="32">
        <v>-5.454931972789058</v>
      </c>
      <c r="J94" s="32" t="s">
        <v>356</v>
      </c>
      <c r="K94" s="30" t="s">
        <v>358</v>
      </c>
    </row>
    <row r="95" spans="1:11" ht="15" customHeight="1">
      <c r="A95" s="32">
        <v>85</v>
      </c>
      <c r="B95" s="30"/>
      <c r="C95" s="30" t="s">
        <v>92</v>
      </c>
      <c r="D95" s="29">
        <v>14877.056225593831</v>
      </c>
      <c r="E95" s="29">
        <v>12531.291908269073</v>
      </c>
      <c r="F95" s="38">
        <v>84.23233547179039</v>
      </c>
      <c r="G95" s="29">
        <v>-3.546501859859343</v>
      </c>
      <c r="H95" s="32" t="s">
        <v>356</v>
      </c>
      <c r="I95" s="32">
        <v>-3.819695980784699</v>
      </c>
      <c r="J95" s="32" t="s">
        <v>356</v>
      </c>
      <c r="K95" s="30" t="s">
        <v>357</v>
      </c>
    </row>
    <row r="96" spans="1:11" ht="15" customHeight="1">
      <c r="A96" s="32">
        <v>86</v>
      </c>
      <c r="B96" s="30"/>
      <c r="C96" s="30" t="s">
        <v>93</v>
      </c>
      <c r="D96" s="29">
        <v>20016.078714856696</v>
      </c>
      <c r="E96" s="29">
        <v>19796.783576238817</v>
      </c>
      <c r="F96" s="38">
        <v>98.90440509481455</v>
      </c>
      <c r="G96" s="29">
        <v>14.216802838986595</v>
      </c>
      <c r="H96" s="32" t="s">
        <v>355</v>
      </c>
      <c r="I96" s="32">
        <v>-17.973910621441178</v>
      </c>
      <c r="J96" s="32" t="s">
        <v>356</v>
      </c>
      <c r="K96" s="30" t="s">
        <v>358</v>
      </c>
    </row>
    <row r="97" spans="1:11" ht="15" customHeight="1">
      <c r="A97" s="32">
        <v>87</v>
      </c>
      <c r="B97" s="30"/>
      <c r="C97" s="30" t="s">
        <v>94</v>
      </c>
      <c r="D97" s="29">
        <v>11887.519056775478</v>
      </c>
      <c r="E97" s="29">
        <v>7982.905973479614</v>
      </c>
      <c r="F97" s="38">
        <v>67.15367550918567</v>
      </c>
      <c r="G97" s="29">
        <v>-1.80187074829934</v>
      </c>
      <c r="H97" s="32" t="s">
        <v>356</v>
      </c>
      <c r="I97" s="32">
        <v>-22.797619047619126</v>
      </c>
      <c r="J97" s="32" t="s">
        <v>356</v>
      </c>
      <c r="K97" s="30" t="s">
        <v>357</v>
      </c>
    </row>
    <row r="98" spans="1:11" ht="15" customHeight="1">
      <c r="A98" s="32">
        <v>88</v>
      </c>
      <c r="B98" s="30"/>
      <c r="C98" s="30" t="s">
        <v>95</v>
      </c>
      <c r="D98" s="29">
        <v>14175.251236435375</v>
      </c>
      <c r="E98" s="29">
        <v>7827.070396524022</v>
      </c>
      <c r="F98" s="38">
        <v>55.216449190020015</v>
      </c>
      <c r="G98" s="29">
        <v>0.05841311105638902</v>
      </c>
      <c r="H98" s="32" t="s">
        <v>356</v>
      </c>
      <c r="I98" s="32">
        <v>-21.12896653462066</v>
      </c>
      <c r="J98" s="32" t="s">
        <v>356</v>
      </c>
      <c r="K98" s="30" t="s">
        <v>357</v>
      </c>
    </row>
    <row r="99" spans="1:11" ht="15" customHeight="1">
      <c r="A99" s="32">
        <v>89</v>
      </c>
      <c r="B99" s="30"/>
      <c r="C99" s="30" t="s">
        <v>96</v>
      </c>
      <c r="D99" s="29">
        <v>19371.310228800896</v>
      </c>
      <c r="E99" s="29">
        <v>8248.957915806368</v>
      </c>
      <c r="F99" s="38">
        <v>42.58337623204224</v>
      </c>
      <c r="G99" s="29">
        <v>-7.025228432259403</v>
      </c>
      <c r="H99" s="32" t="s">
        <v>356</v>
      </c>
      <c r="I99" s="32">
        <v>-13.178918413942842</v>
      </c>
      <c r="J99" s="32" t="s">
        <v>356</v>
      </c>
      <c r="K99" s="30" t="s">
        <v>357</v>
      </c>
    </row>
    <row r="100" spans="1:11" ht="15" customHeight="1">
      <c r="A100" s="32">
        <v>90</v>
      </c>
      <c r="B100" s="30"/>
      <c r="C100" s="30" t="s">
        <v>97</v>
      </c>
      <c r="D100" s="29">
        <v>14202.13363517197</v>
      </c>
      <c r="E100" s="29">
        <v>9663.284357285671</v>
      </c>
      <c r="F100" s="38">
        <v>68.04107471115668</v>
      </c>
      <c r="G100" s="29">
        <v>5.03070545659175</v>
      </c>
      <c r="H100" s="32" t="s">
        <v>356</v>
      </c>
      <c r="I100" s="32">
        <v>-29.015438836496322</v>
      </c>
      <c r="J100" s="32" t="s">
        <v>356</v>
      </c>
      <c r="K100" s="30" t="s">
        <v>357</v>
      </c>
    </row>
    <row r="101" spans="1:11" ht="15" customHeight="1">
      <c r="A101" s="32">
        <v>91</v>
      </c>
      <c r="B101" s="30"/>
      <c r="C101" s="30" t="s">
        <v>20</v>
      </c>
      <c r="D101" s="29">
        <v>16700.820482944077</v>
      </c>
      <c r="E101" s="29">
        <v>8879.117006113143</v>
      </c>
      <c r="F101" s="38">
        <v>53.16575323458541</v>
      </c>
      <c r="G101" s="29">
        <v>-10.77039696185972</v>
      </c>
      <c r="H101" s="32" t="s">
        <v>356</v>
      </c>
      <c r="I101" s="32">
        <v>-15.187488750260423</v>
      </c>
      <c r="J101" s="32" t="s">
        <v>356</v>
      </c>
      <c r="K101" s="30" t="s">
        <v>357</v>
      </c>
    </row>
    <row r="102" spans="1:11" ht="15" customHeight="1">
      <c r="A102" s="32">
        <v>92</v>
      </c>
      <c r="B102" s="30"/>
      <c r="C102" s="30" t="s">
        <v>98</v>
      </c>
      <c r="D102" s="29">
        <v>7356.560993325206</v>
      </c>
      <c r="E102" s="29">
        <v>2719.9169999999995</v>
      </c>
      <c r="F102" s="38">
        <v>36.97266973614232</v>
      </c>
      <c r="G102" s="29">
        <v>-33.688770053476105</v>
      </c>
      <c r="H102" s="32" t="s">
        <v>356</v>
      </c>
      <c r="I102" s="32">
        <v>-19.71818181818191</v>
      </c>
      <c r="J102" s="32" t="s">
        <v>356</v>
      </c>
      <c r="K102" s="30" t="s">
        <v>357</v>
      </c>
    </row>
    <row r="103" spans="1:11" ht="15" customHeight="1">
      <c r="A103" s="32">
        <v>93</v>
      </c>
      <c r="B103" s="30"/>
      <c r="C103" s="30" t="s">
        <v>99</v>
      </c>
      <c r="D103" s="29">
        <v>15526.56793685078</v>
      </c>
      <c r="E103" s="29">
        <v>12215.216604344612</v>
      </c>
      <c r="F103" s="38">
        <v>78.67299878521767</v>
      </c>
      <c r="G103" s="29">
        <v>11.719213196621626</v>
      </c>
      <c r="H103" s="32" t="s">
        <v>355</v>
      </c>
      <c r="I103" s="32">
        <v>-11.31986133985012</v>
      </c>
      <c r="J103" s="32" t="s">
        <v>356</v>
      </c>
      <c r="K103" s="30" t="s">
        <v>358</v>
      </c>
    </row>
    <row r="104" spans="1:11" ht="15" customHeight="1">
      <c r="A104" s="32"/>
      <c r="B104" s="30"/>
      <c r="C104" s="30"/>
      <c r="D104" s="29"/>
      <c r="E104" s="29"/>
      <c r="F104" s="38"/>
      <c r="G104" s="29"/>
      <c r="H104" s="32"/>
      <c r="I104" s="32"/>
      <c r="J104" s="32"/>
      <c r="K104" s="30"/>
    </row>
    <row r="105" spans="1:11" ht="15" customHeight="1">
      <c r="A105" s="32">
        <v>94</v>
      </c>
      <c r="B105" s="30" t="s">
        <v>100</v>
      </c>
      <c r="C105" s="30" t="s">
        <v>101</v>
      </c>
      <c r="D105" s="29">
        <v>8593.764487759023</v>
      </c>
      <c r="E105" s="29">
        <v>1444.291467314868</v>
      </c>
      <c r="F105" s="38">
        <v>16.80627237774691</v>
      </c>
      <c r="G105" s="29">
        <v>-14.01212121212114</v>
      </c>
      <c r="H105" s="32" t="s">
        <v>356</v>
      </c>
      <c r="I105" s="32">
        <v>-1.2066666666666424</v>
      </c>
      <c r="J105" s="32" t="s">
        <v>356</v>
      </c>
      <c r="K105" s="30" t="s">
        <v>357</v>
      </c>
    </row>
    <row r="106" spans="1:11" ht="15" customHeight="1">
      <c r="A106" s="32">
        <v>95</v>
      </c>
      <c r="B106" s="30"/>
      <c r="C106" s="30" t="s">
        <v>102</v>
      </c>
      <c r="D106" s="29">
        <v>7238.796560636231</v>
      </c>
      <c r="E106" s="29">
        <v>628.5519235182328</v>
      </c>
      <c r="F106" s="38">
        <v>8.683099714892226</v>
      </c>
      <c r="G106" s="29">
        <v>-10.692821067821026</v>
      </c>
      <c r="H106" s="32" t="s">
        <v>356</v>
      </c>
      <c r="I106" s="32">
        <v>0.7692640692640698</v>
      </c>
      <c r="J106" s="32" t="s">
        <v>356</v>
      </c>
      <c r="K106" s="30" t="s">
        <v>357</v>
      </c>
    </row>
    <row r="107" spans="1:11" ht="15" customHeight="1">
      <c r="A107" s="32">
        <v>96</v>
      </c>
      <c r="B107" s="30"/>
      <c r="C107" s="30" t="s">
        <v>103</v>
      </c>
      <c r="D107" s="29">
        <v>5570.863131404986</v>
      </c>
      <c r="E107" s="29">
        <v>259.5338903512735</v>
      </c>
      <c r="F107" s="38">
        <v>4.658773411398071</v>
      </c>
      <c r="G107" s="29">
        <v>-26.705124990916335</v>
      </c>
      <c r="H107" s="32" t="s">
        <v>356</v>
      </c>
      <c r="I107" s="32">
        <v>-6.788504780591114</v>
      </c>
      <c r="J107" s="32" t="s">
        <v>356</v>
      </c>
      <c r="K107" s="30" t="s">
        <v>357</v>
      </c>
    </row>
    <row r="108" spans="1:11" ht="15" customHeight="1">
      <c r="A108" s="32">
        <v>97</v>
      </c>
      <c r="B108" s="30"/>
      <c r="C108" s="30" t="s">
        <v>104</v>
      </c>
      <c r="D108" s="29">
        <v>4023.8442365629144</v>
      </c>
      <c r="E108" s="29">
        <v>1291.633011132671</v>
      </c>
      <c r="F108" s="38">
        <v>32.09947838925191</v>
      </c>
      <c r="G108" s="29">
        <v>-3.094755550555007</v>
      </c>
      <c r="H108" s="32" t="s">
        <v>356</v>
      </c>
      <c r="I108" s="32">
        <v>0.750240399039952</v>
      </c>
      <c r="J108" s="32" t="s">
        <v>356</v>
      </c>
      <c r="K108" s="30" t="s">
        <v>357</v>
      </c>
    </row>
    <row r="109" spans="1:11" ht="15" customHeight="1">
      <c r="A109" s="32">
        <v>98</v>
      </c>
      <c r="B109" s="30"/>
      <c r="C109" s="30" t="s">
        <v>105</v>
      </c>
      <c r="D109" s="29">
        <v>12986.150121042216</v>
      </c>
      <c r="E109" s="29">
        <v>7580.7740537816335</v>
      </c>
      <c r="F109" s="38">
        <v>58.37583874452571</v>
      </c>
      <c r="G109" s="29">
        <v>-1.4408287419650943</v>
      </c>
      <c r="H109" s="32" t="s">
        <v>356</v>
      </c>
      <c r="I109" s="32">
        <v>-1.3591942148759912</v>
      </c>
      <c r="J109" s="32" t="s">
        <v>356</v>
      </c>
      <c r="K109" s="30" t="s">
        <v>357</v>
      </c>
    </row>
    <row r="110" spans="1:11" ht="15" customHeight="1">
      <c r="A110" s="32">
        <v>99</v>
      </c>
      <c r="B110" s="30"/>
      <c r="C110" s="30" t="s">
        <v>106</v>
      </c>
      <c r="D110" s="29">
        <v>15960.075094351938</v>
      </c>
      <c r="E110" s="29">
        <v>15387.374637314417</v>
      </c>
      <c r="F110" s="38">
        <v>96.41166815536982</v>
      </c>
      <c r="G110" s="29">
        <v>10.726686280906828</v>
      </c>
      <c r="H110" s="32" t="s">
        <v>355</v>
      </c>
      <c r="I110" s="32">
        <v>-2.353809095181631</v>
      </c>
      <c r="J110" s="32" t="s">
        <v>356</v>
      </c>
      <c r="K110" s="30" t="s">
        <v>358</v>
      </c>
    </row>
    <row r="111" spans="1:11" ht="15" customHeight="1">
      <c r="A111" s="32">
        <v>100</v>
      </c>
      <c r="B111" s="30"/>
      <c r="C111" s="30" t="s">
        <v>107</v>
      </c>
      <c r="D111" s="29">
        <v>18608.805721600387</v>
      </c>
      <c r="E111" s="29">
        <v>13308.59969445518</v>
      </c>
      <c r="F111" s="38">
        <v>71.51775290451374</v>
      </c>
      <c r="G111" s="29">
        <v>3.07454407729525</v>
      </c>
      <c r="H111" s="32" t="s">
        <v>356</v>
      </c>
      <c r="I111" s="32">
        <v>-8.683008536504733</v>
      </c>
      <c r="J111" s="32" t="s">
        <v>356</v>
      </c>
      <c r="K111" s="30" t="s">
        <v>357</v>
      </c>
    </row>
    <row r="112" spans="1:11" ht="15" customHeight="1">
      <c r="A112" s="32">
        <v>101</v>
      </c>
      <c r="B112" s="30"/>
      <c r="C112" s="30" t="s">
        <v>108</v>
      </c>
      <c r="D112" s="29">
        <v>10191.323517039473</v>
      </c>
      <c r="E112" s="29">
        <v>8887.325404200514</v>
      </c>
      <c r="F112" s="38">
        <v>87.20482074130285</v>
      </c>
      <c r="G112" s="29">
        <v>10.01333333333313</v>
      </c>
      <c r="H112" s="32" t="s">
        <v>355</v>
      </c>
      <c r="I112" s="32">
        <v>-2.5753156565657456</v>
      </c>
      <c r="J112" s="32" t="s">
        <v>356</v>
      </c>
      <c r="K112" s="30" t="s">
        <v>358</v>
      </c>
    </row>
    <row r="113" spans="1:11" ht="15" customHeight="1">
      <c r="A113" s="32">
        <v>102</v>
      </c>
      <c r="B113" s="30"/>
      <c r="C113" s="30" t="s">
        <v>109</v>
      </c>
      <c r="D113" s="29">
        <v>12599.950938503524</v>
      </c>
      <c r="E113" s="29">
        <v>9414.863084294382</v>
      </c>
      <c r="F113" s="38">
        <v>74.72142653765421</v>
      </c>
      <c r="G113" s="29">
        <v>9.848268398268184</v>
      </c>
      <c r="H113" s="32" t="s">
        <v>356</v>
      </c>
      <c r="I113" s="32">
        <v>-7.061544011544023</v>
      </c>
      <c r="J113" s="32" t="s">
        <v>356</v>
      </c>
      <c r="K113" s="30" t="s">
        <v>357</v>
      </c>
    </row>
    <row r="114" spans="1:11" ht="15" customHeight="1">
      <c r="A114" s="32">
        <v>103</v>
      </c>
      <c r="B114" s="30"/>
      <c r="C114" s="30" t="s">
        <v>37</v>
      </c>
      <c r="D114" s="29">
        <v>11973.533529680088</v>
      </c>
      <c r="E114" s="29">
        <v>8511.913711634834</v>
      </c>
      <c r="F114" s="38">
        <v>71.08940473199024</v>
      </c>
      <c r="G114" s="29">
        <v>-1.7533670033670958</v>
      </c>
      <c r="H114" s="32" t="s">
        <v>356</v>
      </c>
      <c r="I114" s="32">
        <v>-1.3249158249157844</v>
      </c>
      <c r="J114" s="32" t="s">
        <v>356</v>
      </c>
      <c r="K114" s="30" t="s">
        <v>357</v>
      </c>
    </row>
    <row r="115" spans="1:11" ht="15" customHeight="1">
      <c r="A115" s="32">
        <v>104</v>
      </c>
      <c r="B115" s="30"/>
      <c r="C115" s="30" t="s">
        <v>110</v>
      </c>
      <c r="D115" s="29">
        <v>13585.17947097645</v>
      </c>
      <c r="E115" s="29">
        <v>13546.080619263208</v>
      </c>
      <c r="F115" s="38">
        <v>99.71219480908019</v>
      </c>
      <c r="G115" s="29">
        <v>-1.4152146464646074</v>
      </c>
      <c r="H115" s="32" t="s">
        <v>356</v>
      </c>
      <c r="I115" s="32">
        <v>13.070113636363498</v>
      </c>
      <c r="J115" s="32" t="s">
        <v>355</v>
      </c>
      <c r="K115" s="30" t="s">
        <v>358</v>
      </c>
    </row>
    <row r="116" spans="1:11" ht="15" customHeight="1">
      <c r="A116" s="32">
        <v>105</v>
      </c>
      <c r="B116" s="30"/>
      <c r="C116" s="30" t="s">
        <v>111</v>
      </c>
      <c r="D116" s="29">
        <v>9019.600112893264</v>
      </c>
      <c r="E116" s="29">
        <v>8817.19993634051</v>
      </c>
      <c r="F116" s="38">
        <v>97.75599611934649</v>
      </c>
      <c r="G116" s="29">
        <v>-13.76313131313125</v>
      </c>
      <c r="H116" s="32" t="s">
        <v>356</v>
      </c>
      <c r="I116" s="32">
        <v>10.350000000000078</v>
      </c>
      <c r="J116" s="32" t="s">
        <v>355</v>
      </c>
      <c r="K116" s="30" t="s">
        <v>358</v>
      </c>
    </row>
    <row r="117" spans="1:11" ht="15" customHeight="1">
      <c r="A117" s="32">
        <v>106</v>
      </c>
      <c r="B117" s="30"/>
      <c r="C117" s="30" t="s">
        <v>112</v>
      </c>
      <c r="D117" s="29">
        <v>13936.03753327315</v>
      </c>
      <c r="E117" s="29">
        <v>12458.047136398276</v>
      </c>
      <c r="F117" s="38">
        <v>89.39447175464274</v>
      </c>
      <c r="G117" s="29">
        <v>8.830202020201996</v>
      </c>
      <c r="H117" s="32" t="s">
        <v>356</v>
      </c>
      <c r="I117" s="32">
        <v>8.87517676767685</v>
      </c>
      <c r="J117" s="32" t="s">
        <v>356</v>
      </c>
      <c r="K117" s="30" t="s">
        <v>357</v>
      </c>
    </row>
    <row r="118" spans="1:11" ht="15" customHeight="1">
      <c r="A118" s="32"/>
      <c r="B118" s="30"/>
      <c r="C118" s="30"/>
      <c r="D118" s="29"/>
      <c r="E118" s="29"/>
      <c r="F118" s="38"/>
      <c r="G118" s="29"/>
      <c r="H118" s="32"/>
      <c r="I118" s="32"/>
      <c r="J118" s="32"/>
      <c r="K118" s="30"/>
    </row>
    <row r="119" spans="1:11" ht="15" customHeight="1">
      <c r="A119" s="32">
        <v>107</v>
      </c>
      <c r="B119" s="30" t="s">
        <v>113</v>
      </c>
      <c r="C119" s="30" t="s">
        <v>114</v>
      </c>
      <c r="D119" s="29">
        <v>6329.799596364171</v>
      </c>
      <c r="E119" s="29">
        <v>3290.0738763482127</v>
      </c>
      <c r="F119" s="38">
        <v>51.97753619621744</v>
      </c>
      <c r="G119" s="29">
        <v>-30.724206349206362</v>
      </c>
      <c r="H119" s="32" t="s">
        <v>356</v>
      </c>
      <c r="I119" s="32">
        <v>-51.069775132275105</v>
      </c>
      <c r="J119" s="32" t="s">
        <v>356</v>
      </c>
      <c r="K119" s="30" t="s">
        <v>357</v>
      </c>
    </row>
    <row r="120" spans="1:11" ht="15" customHeight="1">
      <c r="A120" s="32">
        <v>108</v>
      </c>
      <c r="B120" s="30"/>
      <c r="C120" s="30" t="s">
        <v>115</v>
      </c>
      <c r="D120" s="29">
        <v>11305.785636968405</v>
      </c>
      <c r="E120" s="29">
        <v>5650.290143516138</v>
      </c>
      <c r="F120" s="38">
        <v>49.976979264850435</v>
      </c>
      <c r="G120" s="29">
        <v>5.124007936508047</v>
      </c>
      <c r="H120" s="32" t="s">
        <v>356</v>
      </c>
      <c r="I120" s="32">
        <v>-15.960317460317516</v>
      </c>
      <c r="J120" s="32" t="s">
        <v>356</v>
      </c>
      <c r="K120" s="30" t="s">
        <v>357</v>
      </c>
    </row>
    <row r="121" spans="1:11" ht="15" customHeight="1">
      <c r="A121" s="32">
        <v>109</v>
      </c>
      <c r="B121" s="30"/>
      <c r="C121" s="30" t="s">
        <v>116</v>
      </c>
      <c r="D121" s="29">
        <v>10476.912725414966</v>
      </c>
      <c r="E121" s="29">
        <v>8328.42450424967</v>
      </c>
      <c r="F121" s="38">
        <v>79.4931171283552</v>
      </c>
      <c r="G121" s="29">
        <v>-4.578373015873521</v>
      </c>
      <c r="H121" s="32" t="s">
        <v>356</v>
      </c>
      <c r="I121" s="32">
        <v>-21.78869047619035</v>
      </c>
      <c r="J121" s="32" t="s">
        <v>356</v>
      </c>
      <c r="K121" s="30" t="s">
        <v>357</v>
      </c>
    </row>
    <row r="122" spans="1:11" ht="15" customHeight="1">
      <c r="A122" s="32">
        <v>110</v>
      </c>
      <c r="B122" s="30"/>
      <c r="C122" s="30" t="s">
        <v>117</v>
      </c>
      <c r="D122" s="29">
        <v>13481.360422016209</v>
      </c>
      <c r="E122" s="29">
        <v>6239.526780191458</v>
      </c>
      <c r="F122" s="38">
        <v>46.28261974215733</v>
      </c>
      <c r="G122" s="29">
        <v>-4.459776334776812</v>
      </c>
      <c r="H122" s="32" t="s">
        <v>356</v>
      </c>
      <c r="I122" s="32">
        <v>-23.10299422799443</v>
      </c>
      <c r="J122" s="32" t="s">
        <v>356</v>
      </c>
      <c r="K122" s="30" t="s">
        <v>357</v>
      </c>
    </row>
    <row r="123" spans="1:11" ht="15" customHeight="1">
      <c r="A123" s="32">
        <v>111</v>
      </c>
      <c r="B123" s="30"/>
      <c r="C123" s="30" t="s">
        <v>118</v>
      </c>
      <c r="D123" s="29">
        <v>14272.726491452777</v>
      </c>
      <c r="E123" s="29">
        <v>10128.869347982516</v>
      </c>
      <c r="F123" s="38">
        <v>70.9666044119054</v>
      </c>
      <c r="G123" s="29">
        <v>2.4687637786594157</v>
      </c>
      <c r="H123" s="32" t="s">
        <v>356</v>
      </c>
      <c r="I123" s="32">
        <v>-15.18766534391556</v>
      </c>
      <c r="J123" s="32" t="s">
        <v>356</v>
      </c>
      <c r="K123" s="30" t="s">
        <v>357</v>
      </c>
    </row>
    <row r="124" spans="1:11" ht="15" customHeight="1">
      <c r="A124" s="32">
        <v>112</v>
      </c>
      <c r="B124" s="30"/>
      <c r="C124" s="30" t="s">
        <v>119</v>
      </c>
      <c r="D124" s="29">
        <v>20998.609353194934</v>
      </c>
      <c r="E124" s="29">
        <v>17578.439022644277</v>
      </c>
      <c r="F124" s="38">
        <v>83.71239603050057</v>
      </c>
      <c r="G124" s="29">
        <v>-1.8239795918367965</v>
      </c>
      <c r="H124" s="32" t="s">
        <v>356</v>
      </c>
      <c r="I124" s="32">
        <v>-5.05314625850345</v>
      </c>
      <c r="J124" s="32" t="s">
        <v>356</v>
      </c>
      <c r="K124" s="30" t="s">
        <v>357</v>
      </c>
    </row>
    <row r="125" spans="1:11" ht="15" customHeight="1">
      <c r="A125" s="32">
        <v>113</v>
      </c>
      <c r="B125" s="30"/>
      <c r="C125" s="30" t="s">
        <v>120</v>
      </c>
      <c r="D125" s="29">
        <v>14866.917242167798</v>
      </c>
      <c r="E125" s="29">
        <v>9189.36015716618</v>
      </c>
      <c r="F125" s="38">
        <v>61.81079781020055</v>
      </c>
      <c r="G125" s="29">
        <v>-21.069223985890616</v>
      </c>
      <c r="H125" s="32" t="s">
        <v>356</v>
      </c>
      <c r="I125" s="32">
        <v>-40.685626102292645</v>
      </c>
      <c r="J125" s="32" t="s">
        <v>356</v>
      </c>
      <c r="K125" s="30" t="s">
        <v>357</v>
      </c>
    </row>
    <row r="126" spans="1:11" ht="15" customHeight="1">
      <c r="A126" s="32">
        <v>114</v>
      </c>
      <c r="B126" s="30"/>
      <c r="C126" s="30" t="s">
        <v>121</v>
      </c>
      <c r="D126" s="29">
        <v>8781.639122941431</v>
      </c>
      <c r="E126" s="29">
        <v>7125.970307812454</v>
      </c>
      <c r="F126" s="38">
        <v>81.14624397621105</v>
      </c>
      <c r="G126" s="29">
        <v>1.6964285714285496</v>
      </c>
      <c r="H126" s="32" t="s">
        <v>356</v>
      </c>
      <c r="I126" s="32">
        <v>-21.087301587301603</v>
      </c>
      <c r="J126" s="32" t="s">
        <v>356</v>
      </c>
      <c r="K126" s="30" t="s">
        <v>357</v>
      </c>
    </row>
    <row r="127" spans="1:11" ht="15" customHeight="1">
      <c r="A127" s="32">
        <v>115</v>
      </c>
      <c r="B127" s="30"/>
      <c r="C127" s="30" t="s">
        <v>122</v>
      </c>
      <c r="D127" s="29">
        <v>15194.035441018048</v>
      </c>
      <c r="E127" s="29">
        <v>11064.591330913401</v>
      </c>
      <c r="F127" s="38">
        <v>72.82193972671186</v>
      </c>
      <c r="G127" s="29">
        <v>7.797371031746067</v>
      </c>
      <c r="H127" s="32" t="s">
        <v>356</v>
      </c>
      <c r="I127" s="32">
        <v>-14.987103174603272</v>
      </c>
      <c r="J127" s="32" t="s">
        <v>356</v>
      </c>
      <c r="K127" s="30" t="s">
        <v>357</v>
      </c>
    </row>
    <row r="128" spans="1:11" ht="15" customHeight="1">
      <c r="A128" s="32">
        <v>116</v>
      </c>
      <c r="B128" s="30"/>
      <c r="C128" s="30" t="s">
        <v>123</v>
      </c>
      <c r="D128" s="29">
        <v>12086.194643333143</v>
      </c>
      <c r="E128" s="29">
        <v>9918.056001472483</v>
      </c>
      <c r="F128" s="38">
        <v>82.06103156665093</v>
      </c>
      <c r="G128" s="29">
        <v>-3.410057204699846</v>
      </c>
      <c r="H128" s="32" t="s">
        <v>356</v>
      </c>
      <c r="I128" s="32">
        <v>-16.101319315605128</v>
      </c>
      <c r="J128" s="32" t="s">
        <v>356</v>
      </c>
      <c r="K128" s="30" t="s">
        <v>357</v>
      </c>
    </row>
    <row r="129" spans="1:11" ht="15" customHeight="1">
      <c r="A129" s="32">
        <v>117</v>
      </c>
      <c r="B129" s="30"/>
      <c r="C129" s="30" t="s">
        <v>124</v>
      </c>
      <c r="D129" s="29">
        <v>11761.586705299262</v>
      </c>
      <c r="E129" s="29">
        <v>7221.115457703207</v>
      </c>
      <c r="F129" s="38">
        <v>61.39575925117047</v>
      </c>
      <c r="G129" s="29">
        <v>0.6127344877346292</v>
      </c>
      <c r="H129" s="32" t="s">
        <v>356</v>
      </c>
      <c r="I129" s="32">
        <v>-11.532196969696928</v>
      </c>
      <c r="J129" s="32" t="s">
        <v>356</v>
      </c>
      <c r="K129" s="30" t="s">
        <v>357</v>
      </c>
    </row>
    <row r="130" spans="1:11" ht="15" customHeight="1">
      <c r="A130" s="32">
        <v>118</v>
      </c>
      <c r="B130" s="30" t="s">
        <v>125</v>
      </c>
      <c r="C130" s="30" t="s">
        <v>126</v>
      </c>
      <c r="D130" s="29">
        <v>9085.299135403684</v>
      </c>
      <c r="E130" s="29">
        <v>7847.556713056698</v>
      </c>
      <c r="F130" s="38">
        <v>86.37642631354053</v>
      </c>
      <c r="G130" s="29">
        <v>-3.61276455026443</v>
      </c>
      <c r="H130" s="32" t="s">
        <v>356</v>
      </c>
      <c r="I130" s="32">
        <v>0.5656084656084445</v>
      </c>
      <c r="J130" s="32" t="s">
        <v>356</v>
      </c>
      <c r="K130" s="30" t="s">
        <v>357</v>
      </c>
    </row>
    <row r="131" spans="1:11" ht="15" customHeight="1">
      <c r="A131" s="32">
        <v>119</v>
      </c>
      <c r="B131" s="30"/>
      <c r="C131" s="30" t="s">
        <v>127</v>
      </c>
      <c r="D131" s="29">
        <v>6626.434546076024</v>
      </c>
      <c r="E131" s="29">
        <v>5133.526495172556</v>
      </c>
      <c r="F131" s="38">
        <v>77.47041730326116</v>
      </c>
      <c r="G131" s="29">
        <v>-1.5644663735214879</v>
      </c>
      <c r="H131" s="32" t="s">
        <v>356</v>
      </c>
      <c r="I131" s="32">
        <v>-2.092547380441143</v>
      </c>
      <c r="J131" s="32" t="s">
        <v>356</v>
      </c>
      <c r="K131" s="30" t="s">
        <v>357</v>
      </c>
    </row>
    <row r="132" spans="1:11" ht="15" customHeight="1">
      <c r="A132" s="32">
        <v>120</v>
      </c>
      <c r="B132" s="30"/>
      <c r="C132" s="30" t="s">
        <v>128</v>
      </c>
      <c r="D132" s="29">
        <v>7972.927143605621</v>
      </c>
      <c r="E132" s="29">
        <v>4611.400820015904</v>
      </c>
      <c r="F132" s="38">
        <v>57.838241049453224</v>
      </c>
      <c r="G132" s="29">
        <v>-18.704563492063503</v>
      </c>
      <c r="H132" s="32" t="s">
        <v>356</v>
      </c>
      <c r="I132" s="32">
        <v>-7.435317460317492</v>
      </c>
      <c r="J132" s="32" t="s">
        <v>356</v>
      </c>
      <c r="K132" s="30" t="s">
        <v>357</v>
      </c>
    </row>
    <row r="133" spans="1:11" ht="15" customHeight="1">
      <c r="A133" s="32">
        <v>121</v>
      </c>
      <c r="B133" s="30"/>
      <c r="C133" s="30" t="s">
        <v>129</v>
      </c>
      <c r="D133" s="29">
        <v>6196.617940855542</v>
      </c>
      <c r="E133" s="29">
        <v>5404.164772933001</v>
      </c>
      <c r="F133" s="38">
        <v>87.21152126069063</v>
      </c>
      <c r="G133" s="29">
        <v>-2.8071988288986796</v>
      </c>
      <c r="H133" s="32" t="s">
        <v>356</v>
      </c>
      <c r="I133" s="32">
        <v>-3.465721605097792</v>
      </c>
      <c r="J133" s="32" t="s">
        <v>356</v>
      </c>
      <c r="K133" s="30" t="s">
        <v>357</v>
      </c>
    </row>
    <row r="134" spans="1:11" ht="15" customHeight="1">
      <c r="A134" s="32">
        <v>122</v>
      </c>
      <c r="B134" s="30"/>
      <c r="C134" s="30" t="s">
        <v>130</v>
      </c>
      <c r="D134" s="29">
        <v>10558.113491468268</v>
      </c>
      <c r="E134" s="29">
        <v>8544.607983140331</v>
      </c>
      <c r="F134" s="38">
        <v>80.92930607390234</v>
      </c>
      <c r="G134" s="29">
        <v>-14.57714414879857</v>
      </c>
      <c r="H134" s="32" t="s">
        <v>356</v>
      </c>
      <c r="I134" s="32">
        <v>-16.471266038060758</v>
      </c>
      <c r="J134" s="32" t="s">
        <v>356</v>
      </c>
      <c r="K134" s="30" t="s">
        <v>357</v>
      </c>
    </row>
    <row r="135" spans="1:11" ht="15" customHeight="1">
      <c r="A135" s="32">
        <v>123</v>
      </c>
      <c r="B135" s="30"/>
      <c r="C135" s="30" t="s">
        <v>131</v>
      </c>
      <c r="D135" s="29">
        <v>6918.356486902863</v>
      </c>
      <c r="E135" s="29">
        <v>3837.944192175079</v>
      </c>
      <c r="F135" s="38">
        <v>55.474796643403515</v>
      </c>
      <c r="G135" s="29">
        <v>-11.41269841269821</v>
      </c>
      <c r="H135" s="32" t="s">
        <v>356</v>
      </c>
      <c r="I135" s="32">
        <v>-8.396230158730196</v>
      </c>
      <c r="J135" s="32" t="s">
        <v>356</v>
      </c>
      <c r="K135" s="30" t="s">
        <v>357</v>
      </c>
    </row>
    <row r="136" spans="1:11" ht="15" customHeight="1">
      <c r="A136" s="32">
        <v>124</v>
      </c>
      <c r="B136" s="30"/>
      <c r="C136" s="30" t="s">
        <v>132</v>
      </c>
      <c r="D136" s="29">
        <v>13504.872135841562</v>
      </c>
      <c r="E136" s="29">
        <v>7358.405424435748</v>
      </c>
      <c r="F136" s="38">
        <v>54.48704253116725</v>
      </c>
      <c r="G136" s="29">
        <v>-4.726666320598073</v>
      </c>
      <c r="H136" s="32" t="s">
        <v>356</v>
      </c>
      <c r="I136" s="32">
        <v>-13.882501038205813</v>
      </c>
      <c r="J136" s="32" t="s">
        <v>356</v>
      </c>
      <c r="K136" s="30" t="s">
        <v>357</v>
      </c>
    </row>
    <row r="137" spans="1:11" ht="15" customHeight="1">
      <c r="A137" s="32">
        <v>125</v>
      </c>
      <c r="B137" s="30"/>
      <c r="C137" s="30" t="s">
        <v>133</v>
      </c>
      <c r="D137" s="29">
        <v>5472.130885224981</v>
      </c>
      <c r="E137" s="29">
        <v>2508.1228620226193</v>
      </c>
      <c r="F137" s="38">
        <v>45.83448230002452</v>
      </c>
      <c r="G137" s="29">
        <v>-3.7293650793650333</v>
      </c>
      <c r="H137" s="32" t="s">
        <v>356</v>
      </c>
      <c r="I137" s="32">
        <v>-4.204563492063417</v>
      </c>
      <c r="J137" s="32" t="s">
        <v>356</v>
      </c>
      <c r="K137" s="30" t="s">
        <v>357</v>
      </c>
    </row>
    <row r="138" spans="1:11" ht="15" customHeight="1">
      <c r="A138" s="32">
        <v>126</v>
      </c>
      <c r="B138" s="30"/>
      <c r="C138" s="30" t="s">
        <v>134</v>
      </c>
      <c r="D138" s="29">
        <v>4137.724480829704</v>
      </c>
      <c r="E138" s="29">
        <v>1174.8860213984033</v>
      </c>
      <c r="F138" s="38">
        <v>28.39449622230074</v>
      </c>
      <c r="G138" s="29">
        <v>-11.046626984127156</v>
      </c>
      <c r="H138" s="32" t="s">
        <v>356</v>
      </c>
      <c r="I138" s="32">
        <v>-12.596726190476204</v>
      </c>
      <c r="J138" s="32" t="s">
        <v>356</v>
      </c>
      <c r="K138" s="30" t="s">
        <v>357</v>
      </c>
    </row>
    <row r="139" spans="1:11" ht="15" customHeight="1">
      <c r="A139" s="32">
        <v>127</v>
      </c>
      <c r="B139" s="30"/>
      <c r="C139" s="30" t="s">
        <v>135</v>
      </c>
      <c r="D139" s="29">
        <v>5292.41531171191</v>
      </c>
      <c r="E139" s="29">
        <v>4063.6932585763966</v>
      </c>
      <c r="F139" s="38">
        <v>76.78334029424336</v>
      </c>
      <c r="G139" s="29">
        <v>-2.412387467424947</v>
      </c>
      <c r="H139" s="32" t="s">
        <v>356</v>
      </c>
      <c r="I139" s="32">
        <v>0.2408863420990252</v>
      </c>
      <c r="J139" s="32" t="s">
        <v>356</v>
      </c>
      <c r="K139" s="30" t="s">
        <v>357</v>
      </c>
    </row>
    <row r="140" spans="1:11" ht="15" customHeight="1">
      <c r="A140" s="32">
        <v>128</v>
      </c>
      <c r="B140" s="30"/>
      <c r="C140" s="30" t="s">
        <v>136</v>
      </c>
      <c r="D140" s="29">
        <v>1112.0626750079</v>
      </c>
      <c r="E140" s="29">
        <v>523.1567819460629</v>
      </c>
      <c r="F140" s="38">
        <v>47.04382169308456</v>
      </c>
      <c r="G140" s="29">
        <v>6.101190476190409</v>
      </c>
      <c r="H140" s="32" t="s">
        <v>356</v>
      </c>
      <c r="I140" s="32">
        <v>-5.26041666666662</v>
      </c>
      <c r="J140" s="32" t="s">
        <v>356</v>
      </c>
      <c r="K140" s="30" t="s">
        <v>357</v>
      </c>
    </row>
    <row r="141" spans="1:11" ht="15" customHeight="1">
      <c r="A141" s="32">
        <v>129</v>
      </c>
      <c r="B141" s="30"/>
      <c r="C141" s="30" t="s">
        <v>137</v>
      </c>
      <c r="D141" s="29">
        <v>6552.867419419348</v>
      </c>
      <c r="E141" s="29">
        <v>3490.039205127202</v>
      </c>
      <c r="F141" s="38">
        <v>53.259725578828444</v>
      </c>
      <c r="G141" s="29">
        <v>-8.552579365079337</v>
      </c>
      <c r="H141" s="32" t="s">
        <v>356</v>
      </c>
      <c r="I141" s="32">
        <v>-7.960912698412705</v>
      </c>
      <c r="J141" s="32" t="s">
        <v>356</v>
      </c>
      <c r="K141" s="30" t="s">
        <v>357</v>
      </c>
    </row>
    <row r="142" spans="1:11" ht="15" customHeight="1">
      <c r="A142" s="32"/>
      <c r="B142" s="30"/>
      <c r="C142" s="30"/>
      <c r="D142" s="29"/>
      <c r="E142" s="29"/>
      <c r="F142" s="38"/>
      <c r="G142" s="29"/>
      <c r="H142" s="32"/>
      <c r="I142" s="32"/>
      <c r="J142" s="32"/>
      <c r="K142" s="30"/>
    </row>
    <row r="143" spans="1:11" ht="15" customHeight="1">
      <c r="A143" s="32">
        <v>130</v>
      </c>
      <c r="B143" s="30" t="s">
        <v>138</v>
      </c>
      <c r="C143" s="30" t="s">
        <v>139</v>
      </c>
      <c r="D143" s="29">
        <v>10963.971907361176</v>
      </c>
      <c r="E143" s="29">
        <v>10330.68595412113</v>
      </c>
      <c r="F143" s="38">
        <v>94.22393673943236</v>
      </c>
      <c r="G143" s="29">
        <v>29.298845598845563</v>
      </c>
      <c r="H143" s="32" t="s">
        <v>355</v>
      </c>
      <c r="I143" s="32">
        <v>7.609956709956695</v>
      </c>
      <c r="J143" s="32" t="s">
        <v>356</v>
      </c>
      <c r="K143" s="30" t="s">
        <v>358</v>
      </c>
    </row>
    <row r="144" spans="1:11" ht="15" customHeight="1">
      <c r="A144" s="32">
        <v>131</v>
      </c>
      <c r="B144" s="30"/>
      <c r="C144" s="30" t="s">
        <v>140</v>
      </c>
      <c r="D144" s="29">
        <v>7022.503516780529</v>
      </c>
      <c r="E144" s="29">
        <v>7672.3442009504815</v>
      </c>
      <c r="F144" s="38">
        <v>109.25368969367028</v>
      </c>
      <c r="G144" s="29">
        <v>10.273868590329934</v>
      </c>
      <c r="H144" s="32" t="s">
        <v>355</v>
      </c>
      <c r="I144" s="32">
        <v>-2.637735885006948</v>
      </c>
      <c r="J144" s="32" t="s">
        <v>356</v>
      </c>
      <c r="K144" s="30" t="s">
        <v>359</v>
      </c>
    </row>
    <row r="145" spans="1:11" ht="15" customHeight="1">
      <c r="A145" s="32">
        <v>132</v>
      </c>
      <c r="B145" s="30"/>
      <c r="C145" s="30" t="s">
        <v>141</v>
      </c>
      <c r="D145" s="29">
        <v>22386.803428810064</v>
      </c>
      <c r="E145" s="29">
        <v>16109.322955309326</v>
      </c>
      <c r="F145" s="38">
        <v>71.95901374011213</v>
      </c>
      <c r="G145" s="29">
        <v>0.9511363636364102</v>
      </c>
      <c r="H145" s="32" t="s">
        <v>356</v>
      </c>
      <c r="I145" s="32">
        <v>-9.14659090909092</v>
      </c>
      <c r="J145" s="32" t="s">
        <v>356</v>
      </c>
      <c r="K145" s="30" t="s">
        <v>357</v>
      </c>
    </row>
    <row r="146" spans="1:11" ht="15" customHeight="1">
      <c r="A146" s="32">
        <v>133</v>
      </c>
      <c r="B146" s="30"/>
      <c r="C146" s="30" t="s">
        <v>142</v>
      </c>
      <c r="D146" s="29">
        <v>9468.437260171839</v>
      </c>
      <c r="E146" s="29">
        <v>8998.075853922182</v>
      </c>
      <c r="F146" s="38">
        <v>95.03232272311514</v>
      </c>
      <c r="G146" s="29">
        <v>12.381818181818174</v>
      </c>
      <c r="H146" s="32" t="s">
        <v>355</v>
      </c>
      <c r="I146" s="32">
        <v>9.259696969696956</v>
      </c>
      <c r="J146" s="32" t="s">
        <v>356</v>
      </c>
      <c r="K146" s="30" t="s">
        <v>358</v>
      </c>
    </row>
    <row r="147" spans="1:11" ht="15" customHeight="1">
      <c r="A147" s="32">
        <v>134</v>
      </c>
      <c r="B147" s="30"/>
      <c r="C147" s="30" t="s">
        <v>143</v>
      </c>
      <c r="D147" s="29">
        <v>10343.765354730105</v>
      </c>
      <c r="E147" s="29">
        <v>6258.3498318469865</v>
      </c>
      <c r="F147" s="38">
        <v>60.50359436068513</v>
      </c>
      <c r="G147" s="29">
        <v>-6.828333333333432</v>
      </c>
      <c r="H147" s="32" t="s">
        <v>356</v>
      </c>
      <c r="I147" s="32">
        <v>-6.30439393939394</v>
      </c>
      <c r="J147" s="32" t="s">
        <v>356</v>
      </c>
      <c r="K147" s="30" t="s">
        <v>357</v>
      </c>
    </row>
    <row r="148" spans="1:11" ht="15" customHeight="1">
      <c r="A148" s="32">
        <v>135</v>
      </c>
      <c r="B148" s="30"/>
      <c r="C148" s="30" t="s">
        <v>144</v>
      </c>
      <c r="D148" s="29">
        <v>8513.361105609427</v>
      </c>
      <c r="E148" s="29">
        <v>6846.108757944083</v>
      </c>
      <c r="F148" s="38">
        <v>80.41605040614573</v>
      </c>
      <c r="G148" s="29">
        <v>5.082386363636468</v>
      </c>
      <c r="H148" s="32" t="s">
        <v>356</v>
      </c>
      <c r="I148" s="32">
        <v>-8.334722222222247</v>
      </c>
      <c r="J148" s="32" t="s">
        <v>356</v>
      </c>
      <c r="K148" s="30" t="s">
        <v>357</v>
      </c>
    </row>
    <row r="149" spans="1:11" ht="15" customHeight="1">
      <c r="A149" s="32">
        <v>136</v>
      </c>
      <c r="B149" s="30"/>
      <c r="C149" s="30" t="s">
        <v>145</v>
      </c>
      <c r="D149" s="29">
        <v>5405.2531850276155</v>
      </c>
      <c r="E149" s="29">
        <v>1979.943866560581</v>
      </c>
      <c r="F149" s="38">
        <v>36.62999306017643</v>
      </c>
      <c r="G149" s="29">
        <v>-8.065151515151374</v>
      </c>
      <c r="H149" s="32" t="s">
        <v>356</v>
      </c>
      <c r="I149" s="32">
        <v>-8.372727272727257</v>
      </c>
      <c r="J149" s="32" t="s">
        <v>356</v>
      </c>
      <c r="K149" s="30" t="s">
        <v>357</v>
      </c>
    </row>
    <row r="150" spans="1:11" ht="15" customHeight="1">
      <c r="A150" s="32">
        <v>137</v>
      </c>
      <c r="B150" s="30"/>
      <c r="C150" s="30" t="s">
        <v>146</v>
      </c>
      <c r="D150" s="29">
        <v>7511.221553460774</v>
      </c>
      <c r="E150" s="29">
        <v>5229.710288816267</v>
      </c>
      <c r="F150" s="38">
        <v>69.6252966524026</v>
      </c>
      <c r="G150" s="29">
        <v>7.838888888889007</v>
      </c>
      <c r="H150" s="32" t="s">
        <v>356</v>
      </c>
      <c r="I150" s="32">
        <v>-4.329898989898986</v>
      </c>
      <c r="J150" s="32" t="s">
        <v>356</v>
      </c>
      <c r="K150" s="30" t="s">
        <v>357</v>
      </c>
    </row>
    <row r="151" spans="1:11" ht="15" customHeight="1">
      <c r="A151" s="32">
        <v>138</v>
      </c>
      <c r="B151" s="30"/>
      <c r="C151" s="30" t="s">
        <v>147</v>
      </c>
      <c r="D151" s="29">
        <v>7391.00219503876</v>
      </c>
      <c r="E151" s="29">
        <v>3980.5691655289593</v>
      </c>
      <c r="F151" s="38">
        <v>53.85696094368545</v>
      </c>
      <c r="G151" s="29">
        <v>-16.695707070707066</v>
      </c>
      <c r="H151" s="32" t="s">
        <v>356</v>
      </c>
      <c r="I151" s="32">
        <v>3.522979797979791</v>
      </c>
      <c r="J151" s="32" t="s">
        <v>356</v>
      </c>
      <c r="K151" s="30" t="s">
        <v>357</v>
      </c>
    </row>
    <row r="152" spans="1:11" ht="15" customHeight="1">
      <c r="A152" s="32"/>
      <c r="B152" s="30"/>
      <c r="C152" s="30"/>
      <c r="D152" s="29"/>
      <c r="E152" s="29"/>
      <c r="F152" s="38"/>
      <c r="G152" s="29"/>
      <c r="H152" s="32"/>
      <c r="I152" s="32"/>
      <c r="J152" s="32"/>
      <c r="K152" s="30"/>
    </row>
    <row r="153" spans="1:11" ht="15" customHeight="1">
      <c r="A153" s="32">
        <v>139</v>
      </c>
      <c r="B153" s="30" t="s">
        <v>148</v>
      </c>
      <c r="C153" s="30" t="s">
        <v>149</v>
      </c>
      <c r="D153" s="29">
        <v>12599.522975041986</v>
      </c>
      <c r="E153" s="29">
        <v>7091.169876474027</v>
      </c>
      <c r="F153" s="38">
        <v>56.28125676282119</v>
      </c>
      <c r="G153" s="29">
        <v>-15.186838624338595</v>
      </c>
      <c r="H153" s="32" t="s">
        <v>356</v>
      </c>
      <c r="I153" s="32">
        <v>-5.480820105820159</v>
      </c>
      <c r="J153" s="32" t="s">
        <v>356</v>
      </c>
      <c r="K153" s="30" t="s">
        <v>357</v>
      </c>
    </row>
    <row r="154" spans="1:11" ht="15" customHeight="1">
      <c r="A154" s="32">
        <v>140</v>
      </c>
      <c r="B154" s="30"/>
      <c r="C154" s="30" t="s">
        <v>150</v>
      </c>
      <c r="D154" s="29">
        <v>11818.557795346092</v>
      </c>
      <c r="E154" s="29">
        <v>8216.365403729718</v>
      </c>
      <c r="F154" s="38">
        <v>69.52088017850329</v>
      </c>
      <c r="G154" s="29">
        <v>1.936755952381076</v>
      </c>
      <c r="H154" s="32" t="s">
        <v>356</v>
      </c>
      <c r="I154" s="32">
        <v>3.9604001322751454</v>
      </c>
      <c r="J154" s="32" t="s">
        <v>356</v>
      </c>
      <c r="K154" s="30" t="s">
        <v>357</v>
      </c>
    </row>
    <row r="155" spans="1:11" ht="15" customHeight="1">
      <c r="A155" s="32">
        <v>141</v>
      </c>
      <c r="B155" s="30"/>
      <c r="C155" s="30" t="s">
        <v>151</v>
      </c>
      <c r="D155" s="29">
        <v>4628.298221160616</v>
      </c>
      <c r="E155" s="29">
        <v>1373.851058013797</v>
      </c>
      <c r="F155" s="38">
        <v>29.68371942267115</v>
      </c>
      <c r="G155" s="29">
        <v>-2.1686507936510244</v>
      </c>
      <c r="H155" s="32" t="s">
        <v>356</v>
      </c>
      <c r="I155" s="32">
        <v>-5.439484126984185</v>
      </c>
      <c r="J155" s="32" t="s">
        <v>356</v>
      </c>
      <c r="K155" s="30" t="s">
        <v>357</v>
      </c>
    </row>
    <row r="156" spans="1:11" ht="15" customHeight="1">
      <c r="A156" s="32">
        <v>142</v>
      </c>
      <c r="B156" s="30"/>
      <c r="C156" s="30" t="s">
        <v>148</v>
      </c>
      <c r="D156" s="29">
        <v>14275.396280693561</v>
      </c>
      <c r="E156" s="29">
        <v>6233.8268000201115</v>
      </c>
      <c r="F156" s="38">
        <v>43.66832750170943</v>
      </c>
      <c r="G156" s="29">
        <v>-2.915674603174456</v>
      </c>
      <c r="H156" s="32" t="s">
        <v>356</v>
      </c>
      <c r="I156" s="32">
        <v>-7.600363756613772</v>
      </c>
      <c r="J156" s="32" t="s">
        <v>356</v>
      </c>
      <c r="K156" s="30" t="s">
        <v>357</v>
      </c>
    </row>
    <row r="157" spans="1:11" ht="15" customHeight="1">
      <c r="A157" s="32">
        <v>143</v>
      </c>
      <c r="B157" s="30"/>
      <c r="C157" s="30" t="s">
        <v>152</v>
      </c>
      <c r="D157" s="29">
        <v>5372.335731984985</v>
      </c>
      <c r="E157" s="29">
        <v>1266.545908256488</v>
      </c>
      <c r="F157" s="38">
        <v>23.57533057206239</v>
      </c>
      <c r="G157" s="29">
        <v>-8.191468253968281</v>
      </c>
      <c r="H157" s="32" t="s">
        <v>356</v>
      </c>
      <c r="I157" s="32">
        <v>-17.637896825396908</v>
      </c>
      <c r="J157" s="32" t="s">
        <v>356</v>
      </c>
      <c r="K157" s="30" t="s">
        <v>357</v>
      </c>
    </row>
    <row r="158" spans="1:11" ht="15" customHeight="1">
      <c r="A158" s="32">
        <v>144</v>
      </c>
      <c r="B158" s="30"/>
      <c r="C158" s="30" t="s">
        <v>153</v>
      </c>
      <c r="D158" s="29">
        <v>16938.59824557047</v>
      </c>
      <c r="E158" s="29">
        <v>14552.129349463286</v>
      </c>
      <c r="F158" s="38">
        <v>85.91106028073334</v>
      </c>
      <c r="G158" s="29">
        <v>6.377976190476277</v>
      </c>
      <c r="H158" s="32" t="s">
        <v>356</v>
      </c>
      <c r="I158" s="32">
        <v>3.7619047619046104</v>
      </c>
      <c r="J158" s="32" t="s">
        <v>356</v>
      </c>
      <c r="K158" s="30" t="s">
        <v>357</v>
      </c>
    </row>
    <row r="159" spans="1:11" ht="15" customHeight="1">
      <c r="A159" s="32">
        <v>145</v>
      </c>
      <c r="B159" s="30"/>
      <c r="C159" s="30" t="s">
        <v>154</v>
      </c>
      <c r="D159" s="29">
        <v>20018.62873850768</v>
      </c>
      <c r="E159" s="29">
        <v>11514.284870406944</v>
      </c>
      <c r="F159" s="38">
        <v>57.51785010258047</v>
      </c>
      <c r="G159" s="29">
        <v>1.857192460317649</v>
      </c>
      <c r="H159" s="32" t="s">
        <v>356</v>
      </c>
      <c r="I159" s="32">
        <v>-18.981646825396886</v>
      </c>
      <c r="J159" s="32" t="s">
        <v>356</v>
      </c>
      <c r="K159" s="30" t="s">
        <v>357</v>
      </c>
    </row>
    <row r="160" spans="1:11" ht="15" customHeight="1">
      <c r="A160" s="32">
        <v>146</v>
      </c>
      <c r="B160" s="30"/>
      <c r="C160" s="30" t="s">
        <v>155</v>
      </c>
      <c r="D160" s="29">
        <v>16524.794891418365</v>
      </c>
      <c r="E160" s="29">
        <v>13320.64925736842</v>
      </c>
      <c r="F160" s="38">
        <v>80.61007319543847</v>
      </c>
      <c r="G160" s="29">
        <v>14.93976757369597</v>
      </c>
      <c r="H160" s="32" t="s">
        <v>355</v>
      </c>
      <c r="I160" s="32">
        <v>-5.51941609977316</v>
      </c>
      <c r="J160" s="32" t="s">
        <v>356</v>
      </c>
      <c r="K160" s="30" t="s">
        <v>358</v>
      </c>
    </row>
    <row r="161" spans="1:11" ht="15" customHeight="1">
      <c r="A161" s="32">
        <v>147</v>
      </c>
      <c r="B161" s="30"/>
      <c r="C161" s="30" t="s">
        <v>156</v>
      </c>
      <c r="D161" s="29">
        <v>6909.142166260588</v>
      </c>
      <c r="E161" s="29">
        <v>3013.4612101297735</v>
      </c>
      <c r="F161" s="38">
        <v>43.61556236091664</v>
      </c>
      <c r="G161" s="29">
        <v>0.7159391534390473</v>
      </c>
      <c r="H161" s="32" t="s">
        <v>356</v>
      </c>
      <c r="I161" s="32">
        <v>-3.1243386243386397</v>
      </c>
      <c r="J161" s="32" t="s">
        <v>356</v>
      </c>
      <c r="K161" s="30" t="s">
        <v>357</v>
      </c>
    </row>
    <row r="162" spans="1:11" ht="15" customHeight="1">
      <c r="A162" s="32">
        <v>148</v>
      </c>
      <c r="B162" s="30"/>
      <c r="C162" s="30" t="s">
        <v>157</v>
      </c>
      <c r="D162" s="29">
        <v>427.58029848677126</v>
      </c>
      <c r="E162" s="29">
        <v>134.92001390497245</v>
      </c>
      <c r="F162" s="38">
        <v>31.55431023890982</v>
      </c>
      <c r="G162" s="29">
        <v>-2.9365079365085136</v>
      </c>
      <c r="H162" s="32" t="s">
        <v>356</v>
      </c>
      <c r="I162" s="32">
        <v>-20.007936507936417</v>
      </c>
      <c r="J162" s="32" t="s">
        <v>356</v>
      </c>
      <c r="K162" s="30" t="s">
        <v>357</v>
      </c>
    </row>
    <row r="163" spans="1:11" ht="15" customHeight="1">
      <c r="A163" s="32">
        <v>149</v>
      </c>
      <c r="B163" s="30"/>
      <c r="C163" s="30" t="s">
        <v>158</v>
      </c>
      <c r="D163" s="29">
        <v>7060.318802069152</v>
      </c>
      <c r="E163" s="29">
        <v>4921.410762232464</v>
      </c>
      <c r="F163" s="38">
        <v>69.7052201210823</v>
      </c>
      <c r="G163" s="29">
        <v>9.228670634920409</v>
      </c>
      <c r="H163" s="32" t="s">
        <v>356</v>
      </c>
      <c r="I163" s="32">
        <v>-9.869295634920608</v>
      </c>
      <c r="J163" s="32" t="s">
        <v>356</v>
      </c>
      <c r="K163" s="30" t="s">
        <v>357</v>
      </c>
    </row>
    <row r="164" spans="1:11" ht="15" customHeight="1">
      <c r="A164" s="32"/>
      <c r="B164" s="30"/>
      <c r="C164" s="30"/>
      <c r="D164" s="29"/>
      <c r="E164" s="29"/>
      <c r="F164" s="38"/>
      <c r="G164" s="29"/>
      <c r="H164" s="32"/>
      <c r="I164" s="32"/>
      <c r="J164" s="32"/>
      <c r="K164" s="30"/>
    </row>
    <row r="165" spans="1:11" ht="15" customHeight="1">
      <c r="A165" s="32">
        <v>150</v>
      </c>
      <c r="B165" s="30" t="s">
        <v>159</v>
      </c>
      <c r="C165" s="30" t="s">
        <v>159</v>
      </c>
      <c r="D165" s="29">
        <v>17517.851588853977</v>
      </c>
      <c r="E165" s="29">
        <v>10851.872540955312</v>
      </c>
      <c r="F165" s="38">
        <v>61.94750815139909</v>
      </c>
      <c r="G165" s="29">
        <v>5.18533781033806</v>
      </c>
      <c r="H165" s="32" t="s">
        <v>356</v>
      </c>
      <c r="I165" s="32">
        <v>-1.473366910866838</v>
      </c>
      <c r="J165" s="32" t="s">
        <v>356</v>
      </c>
      <c r="K165" s="30" t="s">
        <v>357</v>
      </c>
    </row>
    <row r="166" spans="1:11" ht="15" customHeight="1">
      <c r="A166" s="32">
        <v>151</v>
      </c>
      <c r="B166" s="30"/>
      <c r="C166" s="30" t="s">
        <v>160</v>
      </c>
      <c r="D166" s="29">
        <v>18821.825141112986</v>
      </c>
      <c r="E166" s="29">
        <v>7417.131059173338</v>
      </c>
      <c r="F166" s="38">
        <v>39.407076644081194</v>
      </c>
      <c r="G166" s="29">
        <v>-1.9462159863943906</v>
      </c>
      <c r="H166" s="32" t="s">
        <v>356</v>
      </c>
      <c r="I166" s="32">
        <v>-8.786936649659928</v>
      </c>
      <c r="J166" s="32" t="s">
        <v>356</v>
      </c>
      <c r="K166" s="30" t="s">
        <v>357</v>
      </c>
    </row>
    <row r="167" spans="1:11" ht="15" customHeight="1">
      <c r="A167" s="32">
        <v>152</v>
      </c>
      <c r="B167" s="30"/>
      <c r="C167" s="30" t="s">
        <v>161</v>
      </c>
      <c r="D167" s="29">
        <v>17787.40431085318</v>
      </c>
      <c r="E167" s="29">
        <v>10223.475853968705</v>
      </c>
      <c r="F167" s="38">
        <v>57.47592889498069</v>
      </c>
      <c r="G167" s="29">
        <v>-0.9187216553284535</v>
      </c>
      <c r="H167" s="32" t="s">
        <v>356</v>
      </c>
      <c r="I167" s="32">
        <v>-23.58648667800465</v>
      </c>
      <c r="J167" s="32" t="s">
        <v>356</v>
      </c>
      <c r="K167" s="30" t="s">
        <v>357</v>
      </c>
    </row>
    <row r="168" spans="1:11" ht="15" customHeight="1">
      <c r="A168" s="32">
        <v>153</v>
      </c>
      <c r="B168" s="30"/>
      <c r="C168" s="30" t="s">
        <v>162</v>
      </c>
      <c r="D168" s="29">
        <v>6583.088907534199</v>
      </c>
      <c r="E168" s="29">
        <v>1708.956934991802</v>
      </c>
      <c r="F168" s="38">
        <v>25.95980335364966</v>
      </c>
      <c r="G168" s="29">
        <v>-6.92107583774267</v>
      </c>
      <c r="H168" s="32" t="s">
        <v>356</v>
      </c>
      <c r="I168" s="32">
        <v>-9.796626984126874</v>
      </c>
      <c r="J168" s="32" t="s">
        <v>356</v>
      </c>
      <c r="K168" s="30" t="s">
        <v>357</v>
      </c>
    </row>
    <row r="169" spans="1:11" ht="15" customHeight="1">
      <c r="A169" s="32">
        <v>154</v>
      </c>
      <c r="B169" s="30"/>
      <c r="C169" s="30" t="s">
        <v>163</v>
      </c>
      <c r="D169" s="29">
        <v>19104.86112062905</v>
      </c>
      <c r="E169" s="29">
        <v>12525.120480408268</v>
      </c>
      <c r="F169" s="38">
        <v>65.55986144742968</v>
      </c>
      <c r="G169" s="29">
        <v>-6.777817469998229</v>
      </c>
      <c r="H169" s="32" t="s">
        <v>356</v>
      </c>
      <c r="I169" s="32">
        <v>-5.044669721999594</v>
      </c>
      <c r="J169" s="32" t="s">
        <v>356</v>
      </c>
      <c r="K169" s="30" t="s">
        <v>357</v>
      </c>
    </row>
    <row r="170" spans="1:11" ht="15" customHeight="1">
      <c r="A170" s="32">
        <v>155</v>
      </c>
      <c r="B170" s="30"/>
      <c r="C170" s="30" t="s">
        <v>164</v>
      </c>
      <c r="D170" s="29">
        <v>16777.635696253164</v>
      </c>
      <c r="E170" s="29">
        <v>9307.98536238463</v>
      </c>
      <c r="F170" s="38">
        <v>55.478528267623076</v>
      </c>
      <c r="G170" s="29">
        <v>-10.060350529100301</v>
      </c>
      <c r="H170" s="32" t="s">
        <v>356</v>
      </c>
      <c r="I170" s="32">
        <v>-11.143187830687703</v>
      </c>
      <c r="J170" s="32" t="s">
        <v>356</v>
      </c>
      <c r="K170" s="30" t="s">
        <v>357</v>
      </c>
    </row>
    <row r="171" spans="1:11" ht="15" customHeight="1">
      <c r="A171" s="32">
        <v>156</v>
      </c>
      <c r="B171" s="30"/>
      <c r="C171" s="30" t="s">
        <v>165</v>
      </c>
      <c r="D171" s="29">
        <v>5816.9821184451075</v>
      </c>
      <c r="E171" s="29">
        <v>2933.6719516108487</v>
      </c>
      <c r="F171" s="38">
        <v>50.432885848289764</v>
      </c>
      <c r="G171" s="29">
        <v>-12.274801587301358</v>
      </c>
      <c r="H171" s="32" t="s">
        <v>356</v>
      </c>
      <c r="I171" s="32">
        <v>-13.742261904762016</v>
      </c>
      <c r="J171" s="32" t="s">
        <v>356</v>
      </c>
      <c r="K171" s="30" t="s">
        <v>357</v>
      </c>
    </row>
    <row r="172" spans="1:11" ht="15" customHeight="1">
      <c r="A172" s="32">
        <v>157</v>
      </c>
      <c r="B172" s="30"/>
      <c r="C172" s="30" t="s">
        <v>166</v>
      </c>
      <c r="D172" s="29">
        <v>12209.655947261297</v>
      </c>
      <c r="E172" s="29">
        <v>8304.073866507097</v>
      </c>
      <c r="F172" s="38">
        <v>68.01234942553604</v>
      </c>
      <c r="G172" s="29">
        <v>6.031258626638852</v>
      </c>
      <c r="H172" s="32" t="s">
        <v>356</v>
      </c>
      <c r="I172" s="32">
        <v>-3.1269798136645948</v>
      </c>
      <c r="J172" s="32" t="s">
        <v>356</v>
      </c>
      <c r="K172" s="30" t="s">
        <v>357</v>
      </c>
    </row>
    <row r="173" spans="1:11" ht="15" customHeight="1">
      <c r="A173" s="32"/>
      <c r="B173" s="30"/>
      <c r="C173" s="30"/>
      <c r="D173" s="29"/>
      <c r="E173" s="29"/>
      <c r="F173" s="38"/>
      <c r="G173" s="29"/>
      <c r="H173" s="32"/>
      <c r="I173" s="32"/>
      <c r="J173" s="32"/>
      <c r="K173" s="30"/>
    </row>
    <row r="174" spans="1:11" ht="15" customHeight="1">
      <c r="A174" s="32">
        <v>158</v>
      </c>
      <c r="B174" s="30" t="s">
        <v>167</v>
      </c>
      <c r="C174" s="30" t="s">
        <v>167</v>
      </c>
      <c r="D174" s="29">
        <v>13330.41190173813</v>
      </c>
      <c r="E174" s="29">
        <v>5797.670210758108</v>
      </c>
      <c r="F174" s="38">
        <v>43.49205601067855</v>
      </c>
      <c r="G174" s="29">
        <v>4.388227513227412</v>
      </c>
      <c r="H174" s="32" t="s">
        <v>356</v>
      </c>
      <c r="I174" s="32">
        <v>-4.373346560846602</v>
      </c>
      <c r="J174" s="32" t="s">
        <v>356</v>
      </c>
      <c r="K174" s="30" t="s">
        <v>357</v>
      </c>
    </row>
    <row r="175" spans="1:11" ht="15" customHeight="1">
      <c r="A175" s="32">
        <v>159</v>
      </c>
      <c r="B175" s="30"/>
      <c r="C175" s="30" t="s">
        <v>168</v>
      </c>
      <c r="D175" s="29">
        <v>14516.780999823668</v>
      </c>
      <c r="E175" s="29">
        <v>8335.339911504369</v>
      </c>
      <c r="F175" s="38">
        <v>57.418651639131404</v>
      </c>
      <c r="G175" s="29">
        <v>-5.945294784580614</v>
      </c>
      <c r="H175" s="32" t="s">
        <v>356</v>
      </c>
      <c r="I175" s="32">
        <v>-4.077735260770933</v>
      </c>
      <c r="J175" s="32" t="s">
        <v>356</v>
      </c>
      <c r="K175" s="30" t="s">
        <v>357</v>
      </c>
    </row>
    <row r="176" spans="1:11" ht="15" customHeight="1">
      <c r="A176" s="32">
        <v>160</v>
      </c>
      <c r="B176" s="30"/>
      <c r="C176" s="30" t="s">
        <v>169</v>
      </c>
      <c r="D176" s="29">
        <v>8816.02677086678</v>
      </c>
      <c r="E176" s="29">
        <v>4255.318039657691</v>
      </c>
      <c r="F176" s="38">
        <v>48.26798001248939</v>
      </c>
      <c r="G176" s="29">
        <v>-13.630952380952369</v>
      </c>
      <c r="H176" s="32" t="s">
        <v>356</v>
      </c>
      <c r="I176" s="32">
        <v>-6.668526785714184</v>
      </c>
      <c r="J176" s="32" t="s">
        <v>356</v>
      </c>
      <c r="K176" s="30" t="s">
        <v>357</v>
      </c>
    </row>
    <row r="177" spans="1:11" ht="15" customHeight="1">
      <c r="A177" s="32">
        <v>161</v>
      </c>
      <c r="B177" s="30"/>
      <c r="C177" s="30" t="s">
        <v>170</v>
      </c>
      <c r="D177" s="29">
        <v>11425.258731603195</v>
      </c>
      <c r="E177" s="29">
        <v>4691.177222525124</v>
      </c>
      <c r="F177" s="38">
        <v>41.05970230283666</v>
      </c>
      <c r="G177" s="29">
        <v>-9.603174603174546</v>
      </c>
      <c r="H177" s="32" t="s">
        <v>356</v>
      </c>
      <c r="I177" s="32">
        <v>-6.138392857142831</v>
      </c>
      <c r="J177" s="32" t="s">
        <v>356</v>
      </c>
      <c r="K177" s="30" t="s">
        <v>357</v>
      </c>
    </row>
    <row r="178" spans="1:11" ht="15" customHeight="1">
      <c r="A178" s="32">
        <v>162</v>
      </c>
      <c r="B178" s="30"/>
      <c r="C178" s="30" t="s">
        <v>171</v>
      </c>
      <c r="D178" s="29">
        <v>12124.0317102933</v>
      </c>
      <c r="E178" s="29">
        <v>4288.065274736413</v>
      </c>
      <c r="F178" s="38">
        <v>35.36831127797073</v>
      </c>
      <c r="G178" s="29">
        <v>-8.694727891156317</v>
      </c>
      <c r="H178" s="32" t="s">
        <v>356</v>
      </c>
      <c r="I178" s="32">
        <v>-21.763038548752725</v>
      </c>
      <c r="J178" s="32" t="s">
        <v>356</v>
      </c>
      <c r="K178" s="30" t="s">
        <v>357</v>
      </c>
    </row>
    <row r="179" spans="1:11" ht="15" customHeight="1">
      <c r="A179" s="32">
        <v>163</v>
      </c>
      <c r="B179" s="30"/>
      <c r="C179" s="30" t="s">
        <v>172</v>
      </c>
      <c r="D179" s="29">
        <v>8761.787871493969</v>
      </c>
      <c r="E179" s="29">
        <v>3788.245107700359</v>
      </c>
      <c r="F179" s="38">
        <v>43.23598292107963</v>
      </c>
      <c r="G179" s="29">
        <v>-15.009920634920501</v>
      </c>
      <c r="H179" s="32" t="s">
        <v>356</v>
      </c>
      <c r="I179" s="32">
        <v>-17.177579365079268</v>
      </c>
      <c r="J179" s="32" t="s">
        <v>356</v>
      </c>
      <c r="K179" s="30" t="s">
        <v>357</v>
      </c>
    </row>
    <row r="180" spans="1:11" ht="15" customHeight="1">
      <c r="A180" s="32">
        <v>164</v>
      </c>
      <c r="B180" s="30"/>
      <c r="C180" s="30" t="s">
        <v>173</v>
      </c>
      <c r="D180" s="29">
        <v>5673.269705727076</v>
      </c>
      <c r="E180" s="29">
        <v>3393.203735643061</v>
      </c>
      <c r="F180" s="38">
        <v>59.810372354017915</v>
      </c>
      <c r="G180" s="29">
        <v>-7.780877976190869</v>
      </c>
      <c r="H180" s="32" t="s">
        <v>356</v>
      </c>
      <c r="I180" s="32">
        <v>-17.737227182539765</v>
      </c>
      <c r="J180" s="32" t="s">
        <v>356</v>
      </c>
      <c r="K180" s="30" t="s">
        <v>357</v>
      </c>
    </row>
    <row r="181" spans="1:11" ht="15" customHeight="1">
      <c r="A181" s="32">
        <v>165</v>
      </c>
      <c r="B181" s="30"/>
      <c r="C181" s="30" t="s">
        <v>174</v>
      </c>
      <c r="D181" s="29">
        <v>17080.92107482947</v>
      </c>
      <c r="E181" s="29">
        <v>4678.012217474876</v>
      </c>
      <c r="F181" s="38">
        <v>27.387353392601394</v>
      </c>
      <c r="G181" s="29">
        <v>-12.832695578231402</v>
      </c>
      <c r="H181" s="32" t="s">
        <v>356</v>
      </c>
      <c r="I181" s="32">
        <v>-22.87946428571446</v>
      </c>
      <c r="J181" s="32" t="s">
        <v>356</v>
      </c>
      <c r="K181" s="30" t="s">
        <v>357</v>
      </c>
    </row>
    <row r="182" spans="1:11" ht="15" customHeight="1">
      <c r="A182" s="32"/>
      <c r="B182" s="30"/>
      <c r="C182" s="30"/>
      <c r="D182" s="29"/>
      <c r="E182" s="29"/>
      <c r="F182" s="38"/>
      <c r="G182" s="29"/>
      <c r="H182" s="32"/>
      <c r="I182" s="32"/>
      <c r="J182" s="32"/>
      <c r="K182" s="30"/>
    </row>
    <row r="183" spans="1:11" ht="15" customHeight="1">
      <c r="A183" s="32">
        <v>166</v>
      </c>
      <c r="B183" s="30" t="s">
        <v>175</v>
      </c>
      <c r="C183" s="30" t="s">
        <v>175</v>
      </c>
      <c r="D183" s="29">
        <v>14842.607170738844</v>
      </c>
      <c r="E183" s="29">
        <v>8082.631466275582</v>
      </c>
      <c r="F183" s="38">
        <v>54.45560455315371</v>
      </c>
      <c r="G183" s="29">
        <v>6.105841489790886</v>
      </c>
      <c r="H183" s="32" t="s">
        <v>356</v>
      </c>
      <c r="I183" s="32">
        <v>-21.38995426885139</v>
      </c>
      <c r="J183" s="32" t="s">
        <v>356</v>
      </c>
      <c r="K183" s="30" t="s">
        <v>357</v>
      </c>
    </row>
    <row r="184" spans="1:11" ht="15" customHeight="1">
      <c r="A184" s="32">
        <v>167</v>
      </c>
      <c r="B184" s="30"/>
      <c r="C184" s="30" t="s">
        <v>176</v>
      </c>
      <c r="D184" s="29">
        <v>19420.208683874625</v>
      </c>
      <c r="E184" s="29">
        <v>7494.471677112975</v>
      </c>
      <c r="F184" s="38">
        <v>38.5910975474529</v>
      </c>
      <c r="G184" s="29">
        <v>-18.34293521876922</v>
      </c>
      <c r="H184" s="32" t="s">
        <v>356</v>
      </c>
      <c r="I184" s="32">
        <v>-46.3926315885365</v>
      </c>
      <c r="J184" s="32" t="s">
        <v>356</v>
      </c>
      <c r="K184" s="30" t="s">
        <v>357</v>
      </c>
    </row>
    <row r="185" spans="1:11" ht="15" customHeight="1">
      <c r="A185" s="32">
        <v>168</v>
      </c>
      <c r="B185" s="30"/>
      <c r="C185" s="30" t="s">
        <v>177</v>
      </c>
      <c r="D185" s="29">
        <v>14526.452421893446</v>
      </c>
      <c r="E185" s="29">
        <v>7132.211383167576</v>
      </c>
      <c r="F185" s="38">
        <v>49.09809481369526</v>
      </c>
      <c r="G185" s="29">
        <v>-8.511605056142319</v>
      </c>
      <c r="H185" s="32" t="s">
        <v>356</v>
      </c>
      <c r="I185" s="32">
        <v>-22.974196671240094</v>
      </c>
      <c r="J185" s="32" t="s">
        <v>356</v>
      </c>
      <c r="K185" s="30" t="s">
        <v>357</v>
      </c>
    </row>
    <row r="186" spans="1:11" ht="15" customHeight="1">
      <c r="A186" s="32">
        <v>169</v>
      </c>
      <c r="B186" s="30"/>
      <c r="C186" s="30" t="s">
        <v>178</v>
      </c>
      <c r="D186" s="29">
        <v>17436.061740261346</v>
      </c>
      <c r="E186" s="29">
        <v>9365.152458121935</v>
      </c>
      <c r="F186" s="38">
        <v>53.71139766325215</v>
      </c>
      <c r="G186" s="29">
        <v>-17.068923164156487</v>
      </c>
      <c r="H186" s="32" t="s">
        <v>356</v>
      </c>
      <c r="I186" s="32">
        <v>-26.819263219135053</v>
      </c>
      <c r="J186" s="32" t="s">
        <v>356</v>
      </c>
      <c r="K186" s="30" t="s">
        <v>357</v>
      </c>
    </row>
    <row r="187" spans="1:11" ht="15" customHeight="1">
      <c r="A187" s="32">
        <v>170</v>
      </c>
      <c r="B187" s="30"/>
      <c r="C187" s="30" t="s">
        <v>179</v>
      </c>
      <c r="D187" s="29">
        <v>14861.037176682352</v>
      </c>
      <c r="E187" s="29">
        <v>5691.846961770907</v>
      </c>
      <c r="F187" s="38">
        <v>38.300469167129705</v>
      </c>
      <c r="G187" s="29">
        <v>-4.028273809523839</v>
      </c>
      <c r="H187" s="32" t="s">
        <v>356</v>
      </c>
      <c r="I187" s="32">
        <v>-32.177182539682505</v>
      </c>
      <c r="J187" s="32" t="s">
        <v>356</v>
      </c>
      <c r="K187" s="30" t="s">
        <v>357</v>
      </c>
    </row>
    <row r="188" spans="1:11" ht="15" customHeight="1">
      <c r="A188" s="32">
        <v>171</v>
      </c>
      <c r="B188" s="30"/>
      <c r="C188" s="30" t="s">
        <v>180</v>
      </c>
      <c r="D188" s="29">
        <v>22875.866247436206</v>
      </c>
      <c r="E188" s="29">
        <v>6412.1487796519605</v>
      </c>
      <c r="F188" s="38">
        <v>27.76</v>
      </c>
      <c r="G188" s="29">
        <v>-11.7297249108815</v>
      </c>
      <c r="H188" s="32" t="s">
        <v>356</v>
      </c>
      <c r="I188" s="32">
        <v>-27.259073145100594</v>
      </c>
      <c r="J188" s="32" t="s">
        <v>356</v>
      </c>
      <c r="K188" s="30" t="s">
        <v>357</v>
      </c>
    </row>
    <row r="189" spans="1:11" ht="15" customHeight="1">
      <c r="A189" s="32">
        <v>172</v>
      </c>
      <c r="B189" s="30"/>
      <c r="C189" s="30" t="s">
        <v>181</v>
      </c>
      <c r="D189" s="29">
        <v>16944.415967130582</v>
      </c>
      <c r="E189" s="29">
        <v>9332.033527899062</v>
      </c>
      <c r="F189" s="38">
        <v>55.07438878980363</v>
      </c>
      <c r="G189" s="29">
        <v>-9.208721532091154</v>
      </c>
      <c r="H189" s="32" t="s">
        <v>356</v>
      </c>
      <c r="I189" s="32">
        <v>-33.98369565217385</v>
      </c>
      <c r="J189" s="32" t="s">
        <v>356</v>
      </c>
      <c r="K189" s="30" t="s">
        <v>357</v>
      </c>
    </row>
    <row r="190" spans="1:11" ht="15" customHeight="1">
      <c r="A190" s="32"/>
      <c r="B190" s="30"/>
      <c r="C190" s="30"/>
      <c r="D190" s="29"/>
      <c r="E190" s="29"/>
      <c r="F190" s="38"/>
      <c r="G190" s="29"/>
      <c r="H190" s="32"/>
      <c r="I190" s="32"/>
      <c r="J190" s="32"/>
      <c r="K190" s="30"/>
    </row>
    <row r="191" spans="1:11" ht="15" customHeight="1">
      <c r="A191" s="32">
        <v>173</v>
      </c>
      <c r="B191" s="30" t="s">
        <v>182</v>
      </c>
      <c r="C191" s="30" t="s">
        <v>183</v>
      </c>
      <c r="D191" s="29">
        <v>20626.03629153012</v>
      </c>
      <c r="E191" s="29">
        <v>4216.603322166224</v>
      </c>
      <c r="F191" s="38">
        <v>20.443110167016094</v>
      </c>
      <c r="G191" s="29">
        <v>-7.282986111111268</v>
      </c>
      <c r="H191" s="32" t="s">
        <v>356</v>
      </c>
      <c r="I191" s="32">
        <v>-10.473710317460267</v>
      </c>
      <c r="J191" s="32" t="s">
        <v>356</v>
      </c>
      <c r="K191" s="30" t="s">
        <v>357</v>
      </c>
    </row>
    <row r="192" spans="1:11" ht="15" customHeight="1">
      <c r="A192" s="32">
        <v>174</v>
      </c>
      <c r="B192" s="30"/>
      <c r="C192" s="30" t="s">
        <v>182</v>
      </c>
      <c r="D192" s="29">
        <v>24478.856360911366</v>
      </c>
      <c r="E192" s="29">
        <v>4793.772835546524</v>
      </c>
      <c r="F192" s="38">
        <v>19.583320253479556</v>
      </c>
      <c r="G192" s="29">
        <v>-4.38356926638172</v>
      </c>
      <c r="H192" s="32" t="s">
        <v>356</v>
      </c>
      <c r="I192" s="32">
        <v>-9.21816175722422</v>
      </c>
      <c r="J192" s="32" t="s">
        <v>356</v>
      </c>
      <c r="K192" s="30" t="s">
        <v>357</v>
      </c>
    </row>
    <row r="193" spans="1:11" ht="15" customHeight="1">
      <c r="A193" s="32">
        <v>175</v>
      </c>
      <c r="B193" s="30"/>
      <c r="C193" s="30" t="s">
        <v>184</v>
      </c>
      <c r="D193" s="29">
        <v>16481.850896084503</v>
      </c>
      <c r="E193" s="29">
        <v>2798.8335735333003</v>
      </c>
      <c r="F193" s="38">
        <v>16.981306233016603</v>
      </c>
      <c r="G193" s="29">
        <v>-4.664682539682762</v>
      </c>
      <c r="H193" s="32" t="s">
        <v>356</v>
      </c>
      <c r="I193" s="32">
        <v>-15.633597883597844</v>
      </c>
      <c r="J193" s="32" t="s">
        <v>356</v>
      </c>
      <c r="K193" s="30" t="s">
        <v>357</v>
      </c>
    </row>
    <row r="194" spans="1:11" ht="15" customHeight="1">
      <c r="A194" s="32">
        <v>176</v>
      </c>
      <c r="B194" s="30"/>
      <c r="C194" s="30" t="s">
        <v>185</v>
      </c>
      <c r="D194" s="29">
        <v>23459.71235671745</v>
      </c>
      <c r="E194" s="29">
        <v>4468.346006945485</v>
      </c>
      <c r="F194" s="38">
        <v>19.046891705243006</v>
      </c>
      <c r="G194" s="29">
        <v>-3.024292713309792</v>
      </c>
      <c r="H194" s="32" t="s">
        <v>356</v>
      </c>
      <c r="I194" s="32">
        <v>-22.138835914624792</v>
      </c>
      <c r="J194" s="32" t="s">
        <v>356</v>
      </c>
      <c r="K194" s="30" t="s">
        <v>357</v>
      </c>
    </row>
    <row r="195" spans="1:11" ht="15" customHeight="1">
      <c r="A195" s="32">
        <v>177</v>
      </c>
      <c r="B195" s="30"/>
      <c r="C195" s="30" t="s">
        <v>186</v>
      </c>
      <c r="D195" s="29">
        <v>19805.715677547276</v>
      </c>
      <c r="E195" s="29">
        <v>2932.1295708095954</v>
      </c>
      <c r="F195" s="38">
        <v>14.804461593546957</v>
      </c>
      <c r="G195" s="29">
        <v>-5.793650793650938</v>
      </c>
      <c r="H195" s="32" t="s">
        <v>356</v>
      </c>
      <c r="I195" s="32">
        <v>-13.430886243386231</v>
      </c>
      <c r="J195" s="32" t="s">
        <v>356</v>
      </c>
      <c r="K195" s="30" t="s">
        <v>357</v>
      </c>
    </row>
    <row r="196" spans="1:11" ht="15" customHeight="1">
      <c r="A196" s="32">
        <v>178</v>
      </c>
      <c r="B196" s="30"/>
      <c r="C196" s="30" t="s">
        <v>187</v>
      </c>
      <c r="D196" s="29">
        <v>9965.720622143275</v>
      </c>
      <c r="E196" s="29">
        <v>3095.825286028126</v>
      </c>
      <c r="F196" s="38">
        <v>31.06474085927489</v>
      </c>
      <c r="G196" s="29">
        <v>-3.2297867063490346</v>
      </c>
      <c r="H196" s="32" t="s">
        <v>356</v>
      </c>
      <c r="I196" s="32">
        <v>-11.295882936508068</v>
      </c>
      <c r="J196" s="32" t="s">
        <v>356</v>
      </c>
      <c r="K196" s="30" t="s">
        <v>357</v>
      </c>
    </row>
    <row r="197" spans="1:11" ht="15" customHeight="1">
      <c r="A197" s="32">
        <v>179</v>
      </c>
      <c r="B197" s="30"/>
      <c r="C197" s="30" t="s">
        <v>188</v>
      </c>
      <c r="D197" s="29">
        <v>4460.670724164802</v>
      </c>
      <c r="E197" s="29">
        <v>1459.3744689991363</v>
      </c>
      <c r="F197" s="38">
        <v>32.71648053045618</v>
      </c>
      <c r="G197" s="29">
        <v>-2.0998677248677775</v>
      </c>
      <c r="H197" s="32" t="s">
        <v>356</v>
      </c>
      <c r="I197" s="32">
        <v>-26.494708994709015</v>
      </c>
      <c r="J197" s="32" t="s">
        <v>356</v>
      </c>
      <c r="K197" s="30" t="s">
        <v>357</v>
      </c>
    </row>
    <row r="198" spans="1:11" ht="15" customHeight="1">
      <c r="A198" s="32">
        <v>180</v>
      </c>
      <c r="B198" s="30"/>
      <c r="C198" s="30" t="s">
        <v>189</v>
      </c>
      <c r="D198" s="29">
        <v>12516.807900790642</v>
      </c>
      <c r="E198" s="29">
        <v>2601.9731061825323</v>
      </c>
      <c r="F198" s="38">
        <v>20.787832862867337</v>
      </c>
      <c r="G198" s="29">
        <v>-9.630869708994592</v>
      </c>
      <c r="H198" s="32" t="s">
        <v>356</v>
      </c>
      <c r="I198" s="32">
        <v>-12.79844576719587</v>
      </c>
      <c r="J198" s="32" t="s">
        <v>356</v>
      </c>
      <c r="K198" s="30" t="s">
        <v>357</v>
      </c>
    </row>
    <row r="199" spans="1:11" ht="15" customHeight="1">
      <c r="A199" s="32">
        <v>181</v>
      </c>
      <c r="B199" s="30"/>
      <c r="C199" s="30" t="s">
        <v>190</v>
      </c>
      <c r="D199" s="29">
        <v>16038.68520542872</v>
      </c>
      <c r="E199" s="29">
        <v>4121.321122696065</v>
      </c>
      <c r="F199" s="38">
        <v>25.69612826680515</v>
      </c>
      <c r="G199" s="29">
        <v>-8.95068027210881</v>
      </c>
      <c r="H199" s="32" t="s">
        <v>356</v>
      </c>
      <c r="I199" s="32">
        <v>-20.447278911564617</v>
      </c>
      <c r="J199" s="32" t="s">
        <v>356</v>
      </c>
      <c r="K199" s="30" t="s">
        <v>357</v>
      </c>
    </row>
    <row r="200" spans="1:11" ht="15" customHeight="1">
      <c r="A200" s="32">
        <v>182</v>
      </c>
      <c r="B200" s="30"/>
      <c r="C200" s="30" t="s">
        <v>191</v>
      </c>
      <c r="D200" s="29">
        <v>25348.193354820334</v>
      </c>
      <c r="E200" s="29">
        <v>5692.324463267914</v>
      </c>
      <c r="F200" s="38">
        <v>22.456529282334177</v>
      </c>
      <c r="G200" s="29">
        <v>4.968584656084656</v>
      </c>
      <c r="H200" s="32" t="s">
        <v>356</v>
      </c>
      <c r="I200" s="32">
        <v>-21.611276455026445</v>
      </c>
      <c r="J200" s="32" t="s">
        <v>356</v>
      </c>
      <c r="K200" s="30" t="s">
        <v>357</v>
      </c>
    </row>
    <row r="201" spans="1:11" ht="15" customHeight="1">
      <c r="A201" s="32">
        <v>183</v>
      </c>
      <c r="B201" s="30"/>
      <c r="C201" s="30" t="s">
        <v>192</v>
      </c>
      <c r="D201" s="29">
        <v>15727.2620065382</v>
      </c>
      <c r="E201" s="29">
        <v>3701.7186142410737</v>
      </c>
      <c r="F201" s="38">
        <v>23.536955210017997</v>
      </c>
      <c r="G201" s="29">
        <v>-1.3364512471657135</v>
      </c>
      <c r="H201" s="32" t="s">
        <v>356</v>
      </c>
      <c r="I201" s="32">
        <v>-11.549833475056687</v>
      </c>
      <c r="J201" s="32" t="s">
        <v>356</v>
      </c>
      <c r="K201" s="30" t="s">
        <v>357</v>
      </c>
    </row>
    <row r="202" spans="1:11" ht="15" customHeight="1">
      <c r="A202" s="32">
        <v>184</v>
      </c>
      <c r="B202" s="30"/>
      <c r="C202" s="30" t="s">
        <v>193</v>
      </c>
      <c r="D202" s="29">
        <v>16855.34761090392</v>
      </c>
      <c r="E202" s="29">
        <v>4627.636069584027</v>
      </c>
      <c r="F202" s="38">
        <v>27.45500227233733</v>
      </c>
      <c r="G202" s="29">
        <v>-1.9541170634918303</v>
      </c>
      <c r="H202" s="32" t="s">
        <v>356</v>
      </c>
      <c r="I202" s="32">
        <v>-14.587053571428626</v>
      </c>
      <c r="J202" s="32" t="s">
        <v>356</v>
      </c>
      <c r="K202" s="30" t="s">
        <v>357</v>
      </c>
    </row>
    <row r="203" spans="1:11" ht="15" customHeight="1">
      <c r="A203" s="32"/>
      <c r="B203" s="30"/>
      <c r="C203" s="30"/>
      <c r="D203" s="29"/>
      <c r="E203" s="29"/>
      <c r="F203" s="38"/>
      <c r="G203" s="29"/>
      <c r="H203" s="32"/>
      <c r="I203" s="32"/>
      <c r="J203" s="32"/>
      <c r="K203" s="30"/>
    </row>
    <row r="204" spans="1:11" ht="15" customHeight="1">
      <c r="A204" s="32">
        <v>185</v>
      </c>
      <c r="B204" s="30" t="s">
        <v>194</v>
      </c>
      <c r="C204" s="30" t="s">
        <v>194</v>
      </c>
      <c r="D204" s="29">
        <v>14940.695747385893</v>
      </c>
      <c r="E204" s="29">
        <v>7831.147510890984</v>
      </c>
      <c r="F204" s="38">
        <v>52.414878418638345</v>
      </c>
      <c r="G204" s="29">
        <v>-5.215773809523701</v>
      </c>
      <c r="H204" s="32" t="s">
        <v>356</v>
      </c>
      <c r="I204" s="32">
        <v>-18.50446428571427</v>
      </c>
      <c r="J204" s="32" t="s">
        <v>356</v>
      </c>
      <c r="K204" s="30" t="s">
        <v>357</v>
      </c>
    </row>
    <row r="205" spans="1:11" ht="15" customHeight="1">
      <c r="A205" s="32">
        <v>186</v>
      </c>
      <c r="B205" s="30"/>
      <c r="C205" s="30" t="s">
        <v>195</v>
      </c>
      <c r="D205" s="29">
        <v>25549.074346960802</v>
      </c>
      <c r="E205" s="29">
        <v>4403.2906086871935</v>
      </c>
      <c r="F205" s="38">
        <v>17.234638519148497</v>
      </c>
      <c r="G205" s="29">
        <v>-7.159226190476244</v>
      </c>
      <c r="H205" s="32" t="s">
        <v>356</v>
      </c>
      <c r="I205" s="32">
        <v>-16.7528521825396</v>
      </c>
      <c r="J205" s="32" t="s">
        <v>356</v>
      </c>
      <c r="K205" s="30" t="s">
        <v>357</v>
      </c>
    </row>
    <row r="206" spans="1:11" ht="15" customHeight="1">
      <c r="A206" s="32">
        <v>187</v>
      </c>
      <c r="B206" s="30"/>
      <c r="C206" s="30" t="s">
        <v>196</v>
      </c>
      <c r="D206" s="29">
        <v>21216.827852046674</v>
      </c>
      <c r="E206" s="29">
        <v>7241.2680354907425</v>
      </c>
      <c r="F206" s="38">
        <v>34.12983357355287</v>
      </c>
      <c r="G206" s="29">
        <v>-3.144991582491364</v>
      </c>
      <c r="H206" s="32" t="s">
        <v>356</v>
      </c>
      <c r="I206" s="32">
        <v>-29.972011784511942</v>
      </c>
      <c r="J206" s="32" t="s">
        <v>356</v>
      </c>
      <c r="K206" s="30" t="s">
        <v>357</v>
      </c>
    </row>
    <row r="207" spans="1:11" ht="15" customHeight="1">
      <c r="A207" s="32">
        <v>188</v>
      </c>
      <c r="B207" s="30"/>
      <c r="C207" s="30" t="s">
        <v>197</v>
      </c>
      <c r="D207" s="29">
        <v>13029.831765198629</v>
      </c>
      <c r="E207" s="29">
        <v>3346.9728624857657</v>
      </c>
      <c r="F207" s="38">
        <v>25.686999823168815</v>
      </c>
      <c r="G207" s="29">
        <v>-8.19940476190485</v>
      </c>
      <c r="H207" s="32" t="s">
        <v>356</v>
      </c>
      <c r="I207" s="32">
        <v>-20.942708333333336</v>
      </c>
      <c r="J207" s="32" t="s">
        <v>356</v>
      </c>
      <c r="K207" s="30" t="s">
        <v>357</v>
      </c>
    </row>
    <row r="208" spans="1:11" ht="15" customHeight="1">
      <c r="A208" s="32">
        <v>189</v>
      </c>
      <c r="B208" s="30"/>
      <c r="C208" s="30" t="s">
        <v>198</v>
      </c>
      <c r="D208" s="29">
        <v>8010.645612835424</v>
      </c>
      <c r="E208" s="29">
        <v>1735.8054426856947</v>
      </c>
      <c r="F208" s="38">
        <v>21.668733415249587</v>
      </c>
      <c r="G208" s="29">
        <v>-2.432487468671696</v>
      </c>
      <c r="H208" s="32" t="s">
        <v>356</v>
      </c>
      <c r="I208" s="32">
        <v>-33.429276315789394</v>
      </c>
      <c r="J208" s="32" t="s">
        <v>356</v>
      </c>
      <c r="K208" s="30" t="s">
        <v>357</v>
      </c>
    </row>
    <row r="209" spans="1:11" ht="15" customHeight="1">
      <c r="A209" s="32">
        <v>190</v>
      </c>
      <c r="B209" s="30"/>
      <c r="C209" s="30" t="s">
        <v>199</v>
      </c>
      <c r="D209" s="29">
        <v>11201.860378138299</v>
      </c>
      <c r="E209" s="29">
        <v>2454.5228473206507</v>
      </c>
      <c r="F209" s="38">
        <v>21.911742911123323</v>
      </c>
      <c r="G209" s="29">
        <v>3.5218253968252897</v>
      </c>
      <c r="H209" s="32" t="s">
        <v>356</v>
      </c>
      <c r="I209" s="32">
        <v>-27.007275132275176</v>
      </c>
      <c r="J209" s="32" t="s">
        <v>356</v>
      </c>
      <c r="K209" s="30" t="s">
        <v>357</v>
      </c>
    </row>
    <row r="210" spans="1:11" ht="15" customHeight="1">
      <c r="A210" s="32">
        <v>191</v>
      </c>
      <c r="B210" s="30"/>
      <c r="C210" s="30" t="s">
        <v>200</v>
      </c>
      <c r="D210" s="29">
        <v>23053.331368614472</v>
      </c>
      <c r="E210" s="29">
        <v>7062.067109209873</v>
      </c>
      <c r="F210" s="38">
        <v>30.6336077692632</v>
      </c>
      <c r="G210" s="29">
        <v>-7.362764550264523</v>
      </c>
      <c r="H210" s="32" t="s">
        <v>356</v>
      </c>
      <c r="I210" s="32">
        <v>-22.556285824514863</v>
      </c>
      <c r="J210" s="32" t="s">
        <v>356</v>
      </c>
      <c r="K210" s="30" t="s">
        <v>357</v>
      </c>
    </row>
    <row r="211" spans="1:11" ht="15" customHeight="1">
      <c r="A211" s="32">
        <v>192</v>
      </c>
      <c r="B211" s="30"/>
      <c r="C211" s="30" t="s">
        <v>201</v>
      </c>
      <c r="D211" s="29">
        <v>20487.65025793196</v>
      </c>
      <c r="E211" s="29">
        <v>4422.581506429093</v>
      </c>
      <c r="F211" s="38">
        <v>21.586572646205994</v>
      </c>
      <c r="G211" s="29">
        <v>-6.48030045351474</v>
      </c>
      <c r="H211" s="32" t="s">
        <v>356</v>
      </c>
      <c r="I211" s="32">
        <v>-21.73504818594118</v>
      </c>
      <c r="J211" s="32" t="s">
        <v>356</v>
      </c>
      <c r="K211" s="30" t="s">
        <v>357</v>
      </c>
    </row>
    <row r="212" spans="1:11" ht="15" customHeight="1">
      <c r="A212" s="32"/>
      <c r="B212" s="30"/>
      <c r="C212" s="30"/>
      <c r="D212" s="29"/>
      <c r="E212" s="29"/>
      <c r="F212" s="38"/>
      <c r="G212" s="29"/>
      <c r="H212" s="32"/>
      <c r="I212" s="32"/>
      <c r="J212" s="32"/>
      <c r="K212" s="30"/>
    </row>
    <row r="213" spans="1:11" ht="15" customHeight="1">
      <c r="A213" s="32">
        <v>193</v>
      </c>
      <c r="B213" s="30" t="s">
        <v>202</v>
      </c>
      <c r="C213" s="30" t="s">
        <v>202</v>
      </c>
      <c r="D213" s="29">
        <v>20049.85834566188</v>
      </c>
      <c r="E213" s="29">
        <v>16336.194888718514</v>
      </c>
      <c r="F213" s="38">
        <v>81.47785688597207</v>
      </c>
      <c r="G213" s="29">
        <v>18.89501133786873</v>
      </c>
      <c r="H213" s="32" t="s">
        <v>355</v>
      </c>
      <c r="I213" s="32">
        <v>-35.417460317460375</v>
      </c>
      <c r="J213" s="32" t="s">
        <v>356</v>
      </c>
      <c r="K213" s="30" t="s">
        <v>358</v>
      </c>
    </row>
    <row r="214" spans="1:11" ht="15" customHeight="1">
      <c r="A214" s="32">
        <v>194</v>
      </c>
      <c r="B214" s="30"/>
      <c r="C214" s="30" t="s">
        <v>203</v>
      </c>
      <c r="D214" s="29">
        <v>21816.769411347097</v>
      </c>
      <c r="E214" s="29">
        <v>10283.436806218297</v>
      </c>
      <c r="F214" s="38">
        <v>47.135470024584805</v>
      </c>
      <c r="G214" s="29">
        <v>-19.993892678810823</v>
      </c>
      <c r="H214" s="32" t="s">
        <v>356</v>
      </c>
      <c r="I214" s="32">
        <v>-22.89458379858563</v>
      </c>
      <c r="J214" s="32" t="s">
        <v>356</v>
      </c>
      <c r="K214" s="30" t="s">
        <v>357</v>
      </c>
    </row>
    <row r="215" spans="1:11" ht="15" customHeight="1">
      <c r="A215" s="32">
        <v>195</v>
      </c>
      <c r="B215" s="30"/>
      <c r="C215" s="30" t="s">
        <v>204</v>
      </c>
      <c r="D215" s="29">
        <v>24515.729739395327</v>
      </c>
      <c r="E215" s="29">
        <v>17453.052222951388</v>
      </c>
      <c r="F215" s="38">
        <v>71.19124092359921</v>
      </c>
      <c r="G215" s="29">
        <v>5.588210978835734</v>
      </c>
      <c r="H215" s="32" t="s">
        <v>356</v>
      </c>
      <c r="I215" s="32">
        <v>-28.858052248677176</v>
      </c>
      <c r="J215" s="32" t="s">
        <v>356</v>
      </c>
      <c r="K215" s="30" t="s">
        <v>357</v>
      </c>
    </row>
    <row r="216" spans="1:11" ht="15" customHeight="1">
      <c r="A216" s="32">
        <v>196</v>
      </c>
      <c r="B216" s="30"/>
      <c r="C216" s="30" t="s">
        <v>205</v>
      </c>
      <c r="D216" s="29">
        <v>10413.768512302817</v>
      </c>
      <c r="E216" s="29">
        <v>5357.975663620045</v>
      </c>
      <c r="F216" s="38">
        <v>51.450881179950734</v>
      </c>
      <c r="G216" s="29">
        <v>-9.371740362811577</v>
      </c>
      <c r="H216" s="32" t="s">
        <v>356</v>
      </c>
      <c r="I216" s="32">
        <v>-36.97505668934241</v>
      </c>
      <c r="J216" s="32" t="s">
        <v>356</v>
      </c>
      <c r="K216" s="30" t="s">
        <v>357</v>
      </c>
    </row>
    <row r="217" spans="1:11" ht="15" customHeight="1">
      <c r="A217" s="32">
        <v>197</v>
      </c>
      <c r="B217" s="30"/>
      <c r="C217" s="30" t="s">
        <v>206</v>
      </c>
      <c r="D217" s="29">
        <v>18700.069301852778</v>
      </c>
      <c r="E217" s="29">
        <v>14571.47064343612</v>
      </c>
      <c r="F217" s="38">
        <v>77.922014128538</v>
      </c>
      <c r="G217" s="29">
        <v>-0.5446428571427679</v>
      </c>
      <c r="H217" s="32" t="s">
        <v>356</v>
      </c>
      <c r="I217" s="32">
        <v>-29.643849206349177</v>
      </c>
      <c r="J217" s="32" t="s">
        <v>356</v>
      </c>
      <c r="K217" s="30" t="s">
        <v>357</v>
      </c>
    </row>
    <row r="218" spans="1:11" ht="15" customHeight="1">
      <c r="A218" s="32">
        <v>198</v>
      </c>
      <c r="B218" s="30"/>
      <c r="C218" s="30" t="s">
        <v>207</v>
      </c>
      <c r="D218" s="29">
        <v>12902.210240441971</v>
      </c>
      <c r="E218" s="29">
        <v>6118.759055055633</v>
      </c>
      <c r="F218" s="38">
        <v>47.42411525644177</v>
      </c>
      <c r="G218" s="29">
        <v>-13.263180272108618</v>
      </c>
      <c r="H218" s="32" t="s">
        <v>356</v>
      </c>
      <c r="I218" s="32">
        <v>-39.43707482993192</v>
      </c>
      <c r="J218" s="32" t="s">
        <v>356</v>
      </c>
      <c r="K218" s="30" t="s">
        <v>357</v>
      </c>
    </row>
    <row r="219" spans="1:11" ht="15" customHeight="1">
      <c r="A219" s="32"/>
      <c r="B219" s="30"/>
      <c r="C219" s="30"/>
      <c r="D219" s="29"/>
      <c r="E219" s="29"/>
      <c r="F219" s="38"/>
      <c r="G219" s="29"/>
      <c r="H219" s="32"/>
      <c r="I219" s="32"/>
      <c r="J219" s="32"/>
      <c r="K219" s="30"/>
    </row>
    <row r="220" spans="1:11" ht="15" customHeight="1">
      <c r="A220" s="32">
        <v>199</v>
      </c>
      <c r="B220" s="30" t="s">
        <v>208</v>
      </c>
      <c r="C220" s="30" t="s">
        <v>208</v>
      </c>
      <c r="D220" s="29">
        <v>17168.984627897884</v>
      </c>
      <c r="E220" s="29">
        <v>15448.71039635964</v>
      </c>
      <c r="F220" s="38">
        <v>89.98033798257953</v>
      </c>
      <c r="G220" s="29">
        <v>9.815848214285506</v>
      </c>
      <c r="H220" s="32" t="s">
        <v>356</v>
      </c>
      <c r="I220" s="32">
        <v>16.94196428571432</v>
      </c>
      <c r="J220" s="32" t="s">
        <v>355</v>
      </c>
      <c r="K220" s="30" t="s">
        <v>358</v>
      </c>
    </row>
    <row r="221" spans="1:11" ht="15" customHeight="1">
      <c r="A221" s="32">
        <v>200</v>
      </c>
      <c r="B221" s="30"/>
      <c r="C221" s="30" t="s">
        <v>209</v>
      </c>
      <c r="D221" s="29">
        <v>25602.51448244377</v>
      </c>
      <c r="E221" s="29">
        <v>17896.252336930786</v>
      </c>
      <c r="F221" s="38">
        <v>69.9003699390646</v>
      </c>
      <c r="G221" s="29">
        <v>2.8160505039712436</v>
      </c>
      <c r="H221" s="32" t="s">
        <v>356</v>
      </c>
      <c r="I221" s="32">
        <v>-41.6519860562028</v>
      </c>
      <c r="J221" s="32" t="s">
        <v>356</v>
      </c>
      <c r="K221" s="30" t="s">
        <v>357</v>
      </c>
    </row>
    <row r="222" spans="1:11" ht="15" customHeight="1">
      <c r="A222" s="32">
        <v>201</v>
      </c>
      <c r="B222" s="30"/>
      <c r="C222" s="30" t="s">
        <v>210</v>
      </c>
      <c r="D222" s="29">
        <v>21371.109415736213</v>
      </c>
      <c r="E222" s="29">
        <v>12540.872168626585</v>
      </c>
      <c r="F222" s="38">
        <v>58.681427925273496</v>
      </c>
      <c r="G222" s="29">
        <v>-58.593521096460776</v>
      </c>
      <c r="H222" s="32" t="s">
        <v>356</v>
      </c>
      <c r="I222" s="32">
        <v>-32.172637715480434</v>
      </c>
      <c r="J222" s="32" t="s">
        <v>356</v>
      </c>
      <c r="K222" s="30" t="s">
        <v>357</v>
      </c>
    </row>
    <row r="223" spans="1:11" ht="15" customHeight="1">
      <c r="A223" s="32">
        <v>202</v>
      </c>
      <c r="B223" s="30"/>
      <c r="C223" s="30" t="s">
        <v>211</v>
      </c>
      <c r="D223" s="29">
        <v>15497.874058179488</v>
      </c>
      <c r="E223" s="29">
        <v>7728.684671973125</v>
      </c>
      <c r="F223" s="38">
        <v>49.86932170799304</v>
      </c>
      <c r="G223" s="29">
        <v>-8.884920634920872</v>
      </c>
      <c r="H223" s="32" t="s">
        <v>356</v>
      </c>
      <c r="I223" s="32">
        <v>-14.022420634920657</v>
      </c>
      <c r="J223" s="32" t="s">
        <v>356</v>
      </c>
      <c r="K223" s="30" t="s">
        <v>357</v>
      </c>
    </row>
    <row r="224" spans="1:11" ht="15" customHeight="1">
      <c r="A224" s="32">
        <v>203</v>
      </c>
      <c r="B224" s="30"/>
      <c r="C224" s="30" t="s">
        <v>212</v>
      </c>
      <c r="D224" s="29">
        <v>19849.92406231037</v>
      </c>
      <c r="E224" s="29">
        <v>16732.802339320886</v>
      </c>
      <c r="F224" s="38">
        <v>84.29655593036725</v>
      </c>
      <c r="G224" s="29">
        <v>-8.025906385281306</v>
      </c>
      <c r="H224" s="32" t="s">
        <v>356</v>
      </c>
      <c r="I224" s="32">
        <v>-62.283786525974094</v>
      </c>
      <c r="J224" s="32" t="s">
        <v>356</v>
      </c>
      <c r="K224" s="30" t="s">
        <v>357</v>
      </c>
    </row>
    <row r="225" spans="1:11" ht="15" customHeight="1">
      <c r="A225" s="32">
        <v>204</v>
      </c>
      <c r="B225" s="30"/>
      <c r="C225" s="30" t="s">
        <v>213</v>
      </c>
      <c r="D225" s="29">
        <v>7535.690746825998</v>
      </c>
      <c r="E225" s="29">
        <v>6686.560083475827</v>
      </c>
      <c r="F225" s="38">
        <v>88.73188017027077</v>
      </c>
      <c r="G225" s="29">
        <v>-7.941242835716848</v>
      </c>
      <c r="H225" s="32" t="s">
        <v>356</v>
      </c>
      <c r="I225" s="32">
        <v>-1.435102978199068</v>
      </c>
      <c r="J225" s="32" t="s">
        <v>356</v>
      </c>
      <c r="K225" s="30" t="s">
        <v>357</v>
      </c>
    </row>
    <row r="226" spans="1:11" ht="15" customHeight="1">
      <c r="A226" s="32">
        <v>205</v>
      </c>
      <c r="B226" s="30"/>
      <c r="C226" s="30" t="s">
        <v>214</v>
      </c>
      <c r="D226" s="29">
        <v>6607.556802423706</v>
      </c>
      <c r="E226" s="29">
        <v>5971.840145313154</v>
      </c>
      <c r="F226" s="38">
        <v>90.3789452573852</v>
      </c>
      <c r="G226" s="29">
        <v>-6.517857142857011</v>
      </c>
      <c r="H226" s="32" t="s">
        <v>356</v>
      </c>
      <c r="I226" s="32">
        <v>23.407738095238194</v>
      </c>
      <c r="J226" s="32" t="s">
        <v>355</v>
      </c>
      <c r="K226" s="30" t="s">
        <v>358</v>
      </c>
    </row>
    <row r="227" spans="1:11" ht="15" customHeight="1">
      <c r="A227" s="32"/>
      <c r="B227" s="30"/>
      <c r="C227" s="30"/>
      <c r="D227" s="29"/>
      <c r="E227" s="29"/>
      <c r="F227" s="38"/>
      <c r="G227" s="29"/>
      <c r="H227" s="32"/>
      <c r="I227" s="32"/>
      <c r="J227" s="32"/>
      <c r="K227" s="30"/>
    </row>
    <row r="228" spans="1:11" ht="15" customHeight="1">
      <c r="A228" s="32">
        <v>206</v>
      </c>
      <c r="B228" s="30" t="s">
        <v>215</v>
      </c>
      <c r="C228" s="30" t="s">
        <v>215</v>
      </c>
      <c r="D228" s="29">
        <v>10120.658477255623</v>
      </c>
      <c r="E228" s="29">
        <v>6364.016963625491</v>
      </c>
      <c r="F228" s="38">
        <v>62.88145161629044</v>
      </c>
      <c r="G228" s="29">
        <v>4.29147154397484</v>
      </c>
      <c r="H228" s="32" t="s">
        <v>356</v>
      </c>
      <c r="I228" s="32">
        <v>-2.333781280369237</v>
      </c>
      <c r="J228" s="32" t="s">
        <v>356</v>
      </c>
      <c r="K228" s="30" t="s">
        <v>357</v>
      </c>
    </row>
    <row r="229" spans="1:11" ht="15" customHeight="1">
      <c r="A229" s="32">
        <v>207</v>
      </c>
      <c r="B229" s="30"/>
      <c r="C229" s="30" t="s">
        <v>216</v>
      </c>
      <c r="D229" s="29">
        <v>579.2122202661807</v>
      </c>
      <c r="E229" s="29">
        <v>290.81956189368077</v>
      </c>
      <c r="F229" s="38">
        <v>50.20950037277059</v>
      </c>
      <c r="G229" s="29">
        <v>5.594907407407527</v>
      </c>
      <c r="H229" s="32" t="s">
        <v>356</v>
      </c>
      <c r="I229" s="32">
        <v>9.792592592592557</v>
      </c>
      <c r="J229" s="32" t="s">
        <v>356</v>
      </c>
      <c r="K229" s="30" t="s">
        <v>357</v>
      </c>
    </row>
    <row r="230" spans="1:11" ht="15" customHeight="1">
      <c r="A230" s="32">
        <v>208</v>
      </c>
      <c r="B230" s="30"/>
      <c r="C230" s="30" t="s">
        <v>62</v>
      </c>
      <c r="D230" s="29">
        <v>7545.462078327368</v>
      </c>
      <c r="E230" s="29">
        <v>4629.567655623954</v>
      </c>
      <c r="F230" s="38">
        <v>61.3556546645611</v>
      </c>
      <c r="G230" s="29">
        <v>3.1978620525947368</v>
      </c>
      <c r="H230" s="32" t="s">
        <v>356</v>
      </c>
      <c r="I230" s="32">
        <v>1.5850586219708718</v>
      </c>
      <c r="J230" s="32" t="s">
        <v>356</v>
      </c>
      <c r="K230" s="30" t="s">
        <v>357</v>
      </c>
    </row>
    <row r="231" spans="1:11" ht="15" customHeight="1">
      <c r="A231" s="32">
        <v>209</v>
      </c>
      <c r="B231" s="30"/>
      <c r="C231" s="30" t="s">
        <v>217</v>
      </c>
      <c r="D231" s="29">
        <v>9755.691054087163</v>
      </c>
      <c r="E231" s="29">
        <v>7651.054804697923</v>
      </c>
      <c r="F231" s="38">
        <v>78.42657954499799</v>
      </c>
      <c r="G231" s="29">
        <v>-2.3958333333335187</v>
      </c>
      <c r="H231" s="32" t="s">
        <v>356</v>
      </c>
      <c r="I231" s="32">
        <v>-8.906388888889264</v>
      </c>
      <c r="J231" s="32" t="s">
        <v>356</v>
      </c>
      <c r="K231" s="30" t="s">
        <v>357</v>
      </c>
    </row>
    <row r="232" spans="1:11" ht="15" customHeight="1">
      <c r="A232" s="32">
        <v>210</v>
      </c>
      <c r="B232" s="30"/>
      <c r="C232" s="30" t="s">
        <v>218</v>
      </c>
      <c r="D232" s="29">
        <v>8821.988372646865</v>
      </c>
      <c r="E232" s="29">
        <v>8442.571646696295</v>
      </c>
      <c r="F232" s="38">
        <v>95.69919263182237</v>
      </c>
      <c r="G232" s="29">
        <v>16.25714285714291</v>
      </c>
      <c r="H232" s="32" t="s">
        <v>355</v>
      </c>
      <c r="I232" s="32">
        <v>13.601190476190148</v>
      </c>
      <c r="J232" s="32" t="s">
        <v>355</v>
      </c>
      <c r="K232" s="30" t="s">
        <v>360</v>
      </c>
    </row>
    <row r="233" spans="1:11" ht="15" customHeight="1">
      <c r="A233" s="32">
        <v>211</v>
      </c>
      <c r="B233" s="30"/>
      <c r="C233" s="30" t="s">
        <v>219</v>
      </c>
      <c r="D233" s="29">
        <v>9258.965075358503</v>
      </c>
      <c r="E233" s="29">
        <v>9846.756646903554</v>
      </c>
      <c r="F233" s="38">
        <v>106.34835067160347</v>
      </c>
      <c r="G233" s="29">
        <v>15.904305555555563</v>
      </c>
      <c r="H233" s="32" t="s">
        <v>355</v>
      </c>
      <c r="I233" s="32">
        <v>7.289861111111222</v>
      </c>
      <c r="J233" s="32" t="s">
        <v>356</v>
      </c>
      <c r="K233" s="30" t="s">
        <v>359</v>
      </c>
    </row>
    <row r="234" spans="1:11" ht="15" customHeight="1">
      <c r="A234" s="32">
        <v>212</v>
      </c>
      <c r="B234" s="30"/>
      <c r="C234" s="30" t="s">
        <v>220</v>
      </c>
      <c r="D234" s="29">
        <v>13183.280608420317</v>
      </c>
      <c r="E234" s="29">
        <v>19686.198624742035</v>
      </c>
      <c r="F234" s="38">
        <v>149.32700903118322</v>
      </c>
      <c r="G234" s="29">
        <v>32.35298077419198</v>
      </c>
      <c r="H234" s="32" t="s">
        <v>355</v>
      </c>
      <c r="I234" s="32">
        <v>17.460299609163588</v>
      </c>
      <c r="J234" s="32" t="s">
        <v>355</v>
      </c>
      <c r="K234" s="30" t="s">
        <v>359</v>
      </c>
    </row>
    <row r="235" spans="1:11" ht="15" customHeight="1">
      <c r="A235" s="32">
        <v>213</v>
      </c>
      <c r="B235" s="30"/>
      <c r="C235" s="30" t="s">
        <v>221</v>
      </c>
      <c r="D235" s="29">
        <v>909.3328995787869</v>
      </c>
      <c r="E235" s="29">
        <v>931.6693593010777</v>
      </c>
      <c r="F235" s="38">
        <v>102.4563567129967</v>
      </c>
      <c r="G235" s="29">
        <v>18.0416666666667</v>
      </c>
      <c r="H235" s="32" t="s">
        <v>355</v>
      </c>
      <c r="I235" s="32">
        <v>1.0416666666664982</v>
      </c>
      <c r="J235" s="32" t="s">
        <v>356</v>
      </c>
      <c r="K235" s="30" t="s">
        <v>359</v>
      </c>
    </row>
    <row r="236" spans="1:11" ht="15" customHeight="1">
      <c r="A236" s="32">
        <v>214</v>
      </c>
      <c r="B236" s="30"/>
      <c r="C236" s="30" t="s">
        <v>222</v>
      </c>
      <c r="D236" s="29">
        <v>5805.281954008778</v>
      </c>
      <c r="E236" s="29">
        <v>2622.065907737041</v>
      </c>
      <c r="F236" s="38">
        <v>45.16690022138202</v>
      </c>
      <c r="G236" s="29">
        <v>-6.878472222222219</v>
      </c>
      <c r="H236" s="32" t="s">
        <v>356</v>
      </c>
      <c r="I236" s="32">
        <v>-4.585416666666554</v>
      </c>
      <c r="J236" s="32" t="s">
        <v>356</v>
      </c>
      <c r="K236" s="30" t="s">
        <v>357</v>
      </c>
    </row>
    <row r="237" spans="1:11" ht="15" customHeight="1">
      <c r="A237" s="32">
        <v>215</v>
      </c>
      <c r="B237" s="30"/>
      <c r="C237" s="30" t="s">
        <v>223</v>
      </c>
      <c r="D237" s="29">
        <v>5396.1464853961625</v>
      </c>
      <c r="E237" s="29">
        <v>2681.06953526795</v>
      </c>
      <c r="F237" s="38">
        <v>49.68489166340927</v>
      </c>
      <c r="G237" s="29">
        <v>-2.073481638418257</v>
      </c>
      <c r="H237" s="32" t="s">
        <v>356</v>
      </c>
      <c r="I237" s="32">
        <v>-1.225859227871897</v>
      </c>
      <c r="J237" s="32" t="s">
        <v>356</v>
      </c>
      <c r="K237" s="30" t="s">
        <v>357</v>
      </c>
    </row>
    <row r="238" spans="1:11" ht="15" customHeight="1">
      <c r="A238" s="32">
        <v>216</v>
      </c>
      <c r="B238" s="30"/>
      <c r="C238" s="30" t="s">
        <v>224</v>
      </c>
      <c r="D238" s="29">
        <v>3746.6392421526725</v>
      </c>
      <c r="E238" s="29">
        <v>896.2359557597916</v>
      </c>
      <c r="F238" s="38">
        <v>23.92106359417859</v>
      </c>
      <c r="G238" s="29">
        <v>-6.460419319578128</v>
      </c>
      <c r="H238" s="32" t="s">
        <v>356</v>
      </c>
      <c r="I238" s="32">
        <v>-14.792649799735063</v>
      </c>
      <c r="J238" s="32" t="s">
        <v>356</v>
      </c>
      <c r="K238" s="30" t="s">
        <v>357</v>
      </c>
    </row>
    <row r="239" spans="1:11" ht="15" customHeight="1">
      <c r="A239" s="32">
        <v>217</v>
      </c>
      <c r="B239" s="30"/>
      <c r="C239" s="30" t="s">
        <v>225</v>
      </c>
      <c r="D239" s="29">
        <v>3514.7090572795764</v>
      </c>
      <c r="E239" s="29">
        <v>1509.1763100637395</v>
      </c>
      <c r="F239" s="38">
        <v>42.93886877885302</v>
      </c>
      <c r="G239" s="29">
        <v>-11.158736168322363</v>
      </c>
      <c r="H239" s="32" t="s">
        <v>356</v>
      </c>
      <c r="I239" s="32">
        <v>-9.400895525401943</v>
      </c>
      <c r="J239" s="32" t="s">
        <v>356</v>
      </c>
      <c r="K239" s="30" t="s">
        <v>357</v>
      </c>
    </row>
    <row r="240" spans="1:11" ht="15" customHeight="1">
      <c r="A240" s="32">
        <v>218</v>
      </c>
      <c r="B240" s="30"/>
      <c r="C240" s="30" t="s">
        <v>226</v>
      </c>
      <c r="D240" s="29">
        <v>9560.376656902456</v>
      </c>
      <c r="E240" s="29">
        <v>3660.2899616725645</v>
      </c>
      <c r="F240" s="38">
        <v>38.28604345865273</v>
      </c>
      <c r="G240" s="29">
        <v>-4.3638888888889085</v>
      </c>
      <c r="H240" s="32" t="s">
        <v>356</v>
      </c>
      <c r="I240" s="32">
        <v>-4.929166666666683</v>
      </c>
      <c r="J240" s="32" t="s">
        <v>356</v>
      </c>
      <c r="K240" s="30" t="s">
        <v>357</v>
      </c>
    </row>
    <row r="241" spans="1:11" ht="15" customHeight="1">
      <c r="A241" s="32">
        <v>219</v>
      </c>
      <c r="B241" s="30"/>
      <c r="C241" s="30" t="s">
        <v>227</v>
      </c>
      <c r="D241" s="29">
        <v>6251.774998718709</v>
      </c>
      <c r="E241" s="29">
        <v>4058.163861014902</v>
      </c>
      <c r="F241" s="38">
        <v>64.91218672851497</v>
      </c>
      <c r="G241" s="29">
        <v>-1.386111111111148</v>
      </c>
      <c r="H241" s="32" t="s">
        <v>356</v>
      </c>
      <c r="I241" s="32">
        <v>2.496666666666651</v>
      </c>
      <c r="J241" s="32" t="s">
        <v>356</v>
      </c>
      <c r="K241" s="30" t="s">
        <v>357</v>
      </c>
    </row>
    <row r="242" spans="1:11" ht="15" customHeight="1">
      <c r="A242" s="32"/>
      <c r="B242" s="30"/>
      <c r="C242" s="30"/>
      <c r="D242" s="29"/>
      <c r="E242" s="29"/>
      <c r="F242" s="38"/>
      <c r="G242" s="29"/>
      <c r="H242" s="32"/>
      <c r="I242" s="32"/>
      <c r="J242" s="32"/>
      <c r="K242" s="30"/>
    </row>
    <row r="243" spans="1:11" ht="15" customHeight="1">
      <c r="A243" s="32">
        <v>220</v>
      </c>
      <c r="B243" s="30" t="s">
        <v>228</v>
      </c>
      <c r="C243" s="30" t="s">
        <v>229</v>
      </c>
      <c r="D243" s="29">
        <v>7744.022350289795</v>
      </c>
      <c r="E243" s="29">
        <v>819.6064505361819</v>
      </c>
      <c r="F243" s="38">
        <v>10.583730437006174</v>
      </c>
      <c r="G243" s="29">
        <v>-7.935074955908162</v>
      </c>
      <c r="H243" s="32" t="s">
        <v>356</v>
      </c>
      <c r="I243" s="32">
        <v>-5.747685185185205</v>
      </c>
      <c r="J243" s="32" t="s">
        <v>356</v>
      </c>
      <c r="K243" s="30" t="s">
        <v>357</v>
      </c>
    </row>
    <row r="244" spans="1:11" ht="15" customHeight="1">
      <c r="A244" s="32">
        <v>221</v>
      </c>
      <c r="B244" s="30"/>
      <c r="C244" s="30" t="s">
        <v>230</v>
      </c>
      <c r="D244" s="29">
        <v>4666.817966047254</v>
      </c>
      <c r="E244" s="29">
        <v>585.0135176261239</v>
      </c>
      <c r="F244" s="38">
        <v>12.53559752881521</v>
      </c>
      <c r="G244" s="29">
        <v>-4.64583333333331</v>
      </c>
      <c r="H244" s="32" t="s">
        <v>356</v>
      </c>
      <c r="I244" s="32">
        <v>-12.050311791383251</v>
      </c>
      <c r="J244" s="32" t="s">
        <v>356</v>
      </c>
      <c r="K244" s="30" t="s">
        <v>357</v>
      </c>
    </row>
    <row r="245" spans="1:11" ht="15" customHeight="1">
      <c r="A245" s="32">
        <v>222</v>
      </c>
      <c r="B245" s="30"/>
      <c r="C245" s="30" t="s">
        <v>231</v>
      </c>
      <c r="D245" s="29">
        <v>8381.608461575412</v>
      </c>
      <c r="E245" s="29">
        <v>847.2687617853702</v>
      </c>
      <c r="F245" s="38">
        <v>10.108665486697253</v>
      </c>
      <c r="G245" s="29">
        <v>2.1719990079366727</v>
      </c>
      <c r="H245" s="32" t="s">
        <v>356</v>
      </c>
      <c r="I245" s="32">
        <v>-9.070560515873066</v>
      </c>
      <c r="J245" s="32" t="s">
        <v>356</v>
      </c>
      <c r="K245" s="30" t="s">
        <v>357</v>
      </c>
    </row>
    <row r="246" spans="1:11" ht="15" customHeight="1">
      <c r="A246" s="32">
        <v>223</v>
      </c>
      <c r="B246" s="30"/>
      <c r="C246" s="30" t="s">
        <v>232</v>
      </c>
      <c r="D246" s="29">
        <v>8241.696895131865</v>
      </c>
      <c r="E246" s="29">
        <v>1089.3110387051954</v>
      </c>
      <c r="F246" s="38">
        <v>13.217072316122428</v>
      </c>
      <c r="G246" s="29">
        <v>-1.321123321123238</v>
      </c>
      <c r="H246" s="32" t="s">
        <v>356</v>
      </c>
      <c r="I246" s="32">
        <v>-14.141712454212591</v>
      </c>
      <c r="J246" s="32" t="s">
        <v>356</v>
      </c>
      <c r="K246" s="30" t="s">
        <v>357</v>
      </c>
    </row>
    <row r="247" spans="1:11" ht="15" customHeight="1">
      <c r="A247" s="32">
        <v>224</v>
      </c>
      <c r="B247" s="30"/>
      <c r="C247" s="30" t="s">
        <v>233</v>
      </c>
      <c r="D247" s="29">
        <v>7615.233059838541</v>
      </c>
      <c r="E247" s="29">
        <v>1580.5216081532167</v>
      </c>
      <c r="F247" s="38">
        <v>20.754737192333902</v>
      </c>
      <c r="G247" s="29">
        <v>-5.254332010581983</v>
      </c>
      <c r="H247" s="32" t="s">
        <v>356</v>
      </c>
      <c r="I247" s="32">
        <v>-15.745618386243473</v>
      </c>
      <c r="J247" s="32" t="s">
        <v>356</v>
      </c>
      <c r="K247" s="30" t="s">
        <v>357</v>
      </c>
    </row>
    <row r="248" spans="1:11" ht="15" customHeight="1">
      <c r="A248" s="32">
        <v>225</v>
      </c>
      <c r="B248" s="30"/>
      <c r="C248" s="30" t="s">
        <v>228</v>
      </c>
      <c r="D248" s="29">
        <v>10243.966864345273</v>
      </c>
      <c r="E248" s="29">
        <v>2508.3647491138026</v>
      </c>
      <c r="F248" s="38">
        <v>24.486263791464545</v>
      </c>
      <c r="G248" s="29">
        <v>-3.426625457875663</v>
      </c>
      <c r="H248" s="32" t="s">
        <v>356</v>
      </c>
      <c r="I248" s="32">
        <v>-15.97783119658116</v>
      </c>
      <c r="J248" s="32" t="s">
        <v>356</v>
      </c>
      <c r="K248" s="30" t="s">
        <v>357</v>
      </c>
    </row>
    <row r="249" spans="1:11" ht="15" customHeight="1">
      <c r="A249" s="32">
        <v>226</v>
      </c>
      <c r="B249" s="30"/>
      <c r="C249" s="30" t="s">
        <v>234</v>
      </c>
      <c r="D249" s="29">
        <v>6061.888007917768</v>
      </c>
      <c r="E249" s="29">
        <v>1393.3822556167231</v>
      </c>
      <c r="F249" s="38">
        <v>22.98594520051755</v>
      </c>
      <c r="G249" s="29">
        <v>-9.037698412698452</v>
      </c>
      <c r="H249" s="32" t="s">
        <v>356</v>
      </c>
      <c r="I249" s="32">
        <v>-18.200396825396815</v>
      </c>
      <c r="J249" s="32" t="s">
        <v>356</v>
      </c>
      <c r="K249" s="30" t="s">
        <v>357</v>
      </c>
    </row>
    <row r="250" spans="1:11" ht="15" customHeight="1">
      <c r="A250" s="32">
        <v>227</v>
      </c>
      <c r="B250" s="30"/>
      <c r="C250" s="30" t="s">
        <v>206</v>
      </c>
      <c r="D250" s="29">
        <v>6975.752793100266</v>
      </c>
      <c r="E250" s="29">
        <v>1147.7113276198663</v>
      </c>
      <c r="F250" s="38">
        <v>16.45286697594947</v>
      </c>
      <c r="G250" s="29">
        <v>-1.6877480158730804</v>
      </c>
      <c r="H250" s="32" t="s">
        <v>356</v>
      </c>
      <c r="I250" s="32">
        <v>-11.920882936508004</v>
      </c>
      <c r="J250" s="32" t="s">
        <v>356</v>
      </c>
      <c r="K250" s="30" t="s">
        <v>357</v>
      </c>
    </row>
    <row r="251" spans="1:11" ht="15" customHeight="1">
      <c r="A251" s="32">
        <v>228</v>
      </c>
      <c r="B251" s="30"/>
      <c r="C251" s="30" t="s">
        <v>235</v>
      </c>
      <c r="D251" s="29">
        <v>8272.34851728031</v>
      </c>
      <c r="E251" s="29">
        <v>2519.4244976700406</v>
      </c>
      <c r="F251" s="38">
        <v>30.455976224975934</v>
      </c>
      <c r="G251" s="29">
        <v>-4.915674603174659</v>
      </c>
      <c r="H251" s="32" t="s">
        <v>356</v>
      </c>
      <c r="I251" s="32">
        <v>-10.842013888889</v>
      </c>
      <c r="J251" s="32" t="s">
        <v>356</v>
      </c>
      <c r="K251" s="30" t="s">
        <v>357</v>
      </c>
    </row>
    <row r="252" spans="1:11" ht="15" customHeight="1">
      <c r="A252" s="32">
        <v>229</v>
      </c>
      <c r="B252" s="30"/>
      <c r="C252" s="30" t="s">
        <v>236</v>
      </c>
      <c r="D252" s="29">
        <v>6188.6418015760255</v>
      </c>
      <c r="E252" s="29">
        <v>1783.189131398437</v>
      </c>
      <c r="F252" s="38">
        <v>28.813901152662</v>
      </c>
      <c r="G252" s="29">
        <v>-10.130687830687847</v>
      </c>
      <c r="H252" s="32" t="s">
        <v>356</v>
      </c>
      <c r="I252" s="32">
        <v>-13.279431216931183</v>
      </c>
      <c r="J252" s="32" t="s">
        <v>356</v>
      </c>
      <c r="K252" s="30" t="s">
        <v>357</v>
      </c>
    </row>
    <row r="253" spans="1:11" ht="15" customHeight="1">
      <c r="A253" s="32">
        <v>230</v>
      </c>
      <c r="B253" s="30"/>
      <c r="C253" s="30" t="s">
        <v>237</v>
      </c>
      <c r="D253" s="29">
        <v>6116.1914112694085</v>
      </c>
      <c r="E253" s="29">
        <v>1608.1781107113572</v>
      </c>
      <c r="F253" s="38">
        <v>26.293783215289885</v>
      </c>
      <c r="G253" s="29">
        <v>-5.066964285714327</v>
      </c>
      <c r="H253" s="32" t="s">
        <v>356</v>
      </c>
      <c r="I253" s="32">
        <v>-11.879960317460377</v>
      </c>
      <c r="J253" s="32" t="s">
        <v>356</v>
      </c>
      <c r="K253" s="30" t="s">
        <v>357</v>
      </c>
    </row>
    <row r="254" spans="1:11" ht="15" customHeight="1">
      <c r="A254" s="32">
        <v>231</v>
      </c>
      <c r="B254" s="30"/>
      <c r="C254" s="30" t="s">
        <v>238</v>
      </c>
      <c r="D254" s="29">
        <v>12395.89124982077</v>
      </c>
      <c r="E254" s="29">
        <v>4883.5236666888</v>
      </c>
      <c r="F254" s="38">
        <v>39.396309375974965</v>
      </c>
      <c r="G254" s="29">
        <v>-11.09091553287985</v>
      </c>
      <c r="H254" s="32" t="s">
        <v>356</v>
      </c>
      <c r="I254" s="32">
        <v>-12.547867063491974</v>
      </c>
      <c r="J254" s="32" t="s">
        <v>356</v>
      </c>
      <c r="K254" s="30" t="s">
        <v>357</v>
      </c>
    </row>
    <row r="255" spans="1:11" ht="15" customHeight="1">
      <c r="A255" s="32">
        <v>232</v>
      </c>
      <c r="B255" s="30"/>
      <c r="C255" s="30" t="s">
        <v>239</v>
      </c>
      <c r="D255" s="29">
        <v>8095.3746957582125</v>
      </c>
      <c r="E255" s="29">
        <v>3627.0477088653665</v>
      </c>
      <c r="F255" s="38">
        <v>44.80395096184807</v>
      </c>
      <c r="G255" s="29">
        <v>-0.24815759637204926</v>
      </c>
      <c r="H255" s="32" t="s">
        <v>356</v>
      </c>
      <c r="I255" s="32">
        <v>-21.29532312925164</v>
      </c>
      <c r="J255" s="32" t="s">
        <v>356</v>
      </c>
      <c r="K255" s="30" t="s">
        <v>357</v>
      </c>
    </row>
    <row r="256" spans="1:11" ht="15" customHeight="1">
      <c r="A256" s="32">
        <v>233</v>
      </c>
      <c r="B256" s="30"/>
      <c r="C256" s="30" t="s">
        <v>240</v>
      </c>
      <c r="D256" s="29">
        <v>12472.333890815842</v>
      </c>
      <c r="E256" s="29">
        <v>4463.661849375695</v>
      </c>
      <c r="F256" s="38">
        <v>35.78850509015452</v>
      </c>
      <c r="G256" s="29">
        <v>-0.32397959183657843</v>
      </c>
      <c r="H256" s="32" t="s">
        <v>356</v>
      </c>
      <c r="I256" s="32">
        <v>-22.391780045351467</v>
      </c>
      <c r="J256" s="32" t="s">
        <v>356</v>
      </c>
      <c r="K256" s="30" t="s">
        <v>357</v>
      </c>
    </row>
    <row r="257" spans="1:11" ht="15" customHeight="1">
      <c r="A257" s="32">
        <v>234</v>
      </c>
      <c r="B257" s="30"/>
      <c r="C257" s="30" t="s">
        <v>241</v>
      </c>
      <c r="D257" s="29">
        <v>6250.293539822548</v>
      </c>
      <c r="E257" s="29">
        <v>717.45176143373</v>
      </c>
      <c r="F257" s="38">
        <v>11.478689070563222</v>
      </c>
      <c r="G257" s="29">
        <v>-6.427154195011367</v>
      </c>
      <c r="H257" s="32" t="s">
        <v>356</v>
      </c>
      <c r="I257" s="32">
        <v>-6.501558956916188</v>
      </c>
      <c r="J257" s="32" t="s">
        <v>356</v>
      </c>
      <c r="K257" s="30" t="s">
        <v>357</v>
      </c>
    </row>
    <row r="258" spans="1:11" ht="15" customHeight="1">
      <c r="A258" s="32">
        <v>235</v>
      </c>
      <c r="B258" s="30"/>
      <c r="C258" s="30" t="s">
        <v>242</v>
      </c>
      <c r="D258" s="29">
        <v>8111.542117339199</v>
      </c>
      <c r="E258" s="29">
        <v>1860.8761627000927</v>
      </c>
      <c r="F258" s="38">
        <v>22.94108981721603</v>
      </c>
      <c r="G258" s="29">
        <v>-2.858134920634927</v>
      </c>
      <c r="H258" s="32" t="s">
        <v>356</v>
      </c>
      <c r="I258" s="32">
        <v>-20.90029761904766</v>
      </c>
      <c r="J258" s="32" t="s">
        <v>356</v>
      </c>
      <c r="K258" s="30" t="s">
        <v>357</v>
      </c>
    </row>
    <row r="259" spans="1:11" ht="15" customHeight="1">
      <c r="A259" s="32"/>
      <c r="B259" s="30"/>
      <c r="C259" s="30"/>
      <c r="D259" s="29"/>
      <c r="E259" s="29"/>
      <c r="F259" s="38"/>
      <c r="G259" s="29"/>
      <c r="H259" s="32"/>
      <c r="I259" s="32"/>
      <c r="J259" s="32"/>
      <c r="K259" s="30"/>
    </row>
    <row r="260" spans="1:11" ht="15" customHeight="1">
      <c r="A260" s="32">
        <v>236</v>
      </c>
      <c r="B260" s="30" t="s">
        <v>243</v>
      </c>
      <c r="C260" s="30" t="s">
        <v>243</v>
      </c>
      <c r="D260" s="29">
        <v>5438.869210055634</v>
      </c>
      <c r="E260" s="29">
        <v>4428.9496582599695</v>
      </c>
      <c r="F260" s="38">
        <v>81.43144258868226</v>
      </c>
      <c r="G260" s="29">
        <v>15.724348072562318</v>
      </c>
      <c r="H260" s="32" t="s">
        <v>355</v>
      </c>
      <c r="I260" s="32">
        <v>-20.98809523809513</v>
      </c>
      <c r="J260" s="32" t="s">
        <v>356</v>
      </c>
      <c r="K260" s="30" t="s">
        <v>358</v>
      </c>
    </row>
    <row r="261" spans="1:11" ht="15" customHeight="1">
      <c r="A261" s="32">
        <v>237</v>
      </c>
      <c r="B261" s="30"/>
      <c r="C261" s="30" t="s">
        <v>244</v>
      </c>
      <c r="D261" s="29">
        <v>5912.357717109431</v>
      </c>
      <c r="E261" s="29">
        <v>3692.9369305851883</v>
      </c>
      <c r="F261" s="38">
        <v>62.46132435286199</v>
      </c>
      <c r="G261" s="29">
        <v>-1.8762400793651155</v>
      </c>
      <c r="H261" s="32" t="s">
        <v>356</v>
      </c>
      <c r="I261" s="32">
        <v>-26.313244047618944</v>
      </c>
      <c r="J261" s="32" t="s">
        <v>356</v>
      </c>
      <c r="K261" s="30" t="s">
        <v>357</v>
      </c>
    </row>
    <row r="262" spans="1:11" ht="15" customHeight="1">
      <c r="A262" s="32">
        <v>238</v>
      </c>
      <c r="B262" s="30"/>
      <c r="C262" s="30" t="s">
        <v>245</v>
      </c>
      <c r="D262" s="29">
        <v>4122.490357129063</v>
      </c>
      <c r="E262" s="29">
        <v>2810.5565667144765</v>
      </c>
      <c r="F262" s="38">
        <v>68.17618291948587</v>
      </c>
      <c r="G262" s="29">
        <v>4.553571428571341</v>
      </c>
      <c r="H262" s="32" t="s">
        <v>356</v>
      </c>
      <c r="I262" s="32">
        <v>-7.80092592592587</v>
      </c>
      <c r="J262" s="32" t="s">
        <v>356</v>
      </c>
      <c r="K262" s="30" t="s">
        <v>357</v>
      </c>
    </row>
    <row r="263" spans="1:11" ht="15" customHeight="1">
      <c r="A263" s="32">
        <v>239</v>
      </c>
      <c r="B263" s="30"/>
      <c r="C263" s="30" t="s">
        <v>246</v>
      </c>
      <c r="D263" s="29">
        <v>3422.5116056397915</v>
      </c>
      <c r="E263" s="29">
        <v>2266.957545971705</v>
      </c>
      <c r="F263" s="38">
        <v>66.23666497539688</v>
      </c>
      <c r="G263" s="29">
        <v>-1.8278769841268878</v>
      </c>
      <c r="H263" s="32" t="s">
        <v>356</v>
      </c>
      <c r="I263" s="32">
        <v>-31.740575396825275</v>
      </c>
      <c r="J263" s="32" t="s">
        <v>356</v>
      </c>
      <c r="K263" s="30" t="s">
        <v>357</v>
      </c>
    </row>
    <row r="264" spans="1:11" ht="15" customHeight="1">
      <c r="A264" s="32">
        <v>240</v>
      </c>
      <c r="B264" s="30"/>
      <c r="C264" s="30" t="s">
        <v>247</v>
      </c>
      <c r="D264" s="29">
        <v>3659.9057701812244</v>
      </c>
      <c r="E264" s="29">
        <v>1956.4633340350335</v>
      </c>
      <c r="F264" s="38">
        <v>53.456658637912334</v>
      </c>
      <c r="G264" s="29">
        <v>9.080687830687722</v>
      </c>
      <c r="H264" s="32" t="s">
        <v>356</v>
      </c>
      <c r="I264" s="32">
        <v>-17.691798941798822</v>
      </c>
      <c r="J264" s="32" t="s">
        <v>356</v>
      </c>
      <c r="K264" s="30" t="s">
        <v>357</v>
      </c>
    </row>
    <row r="265" spans="1:11" ht="15" customHeight="1">
      <c r="A265" s="32">
        <v>241</v>
      </c>
      <c r="B265" s="30"/>
      <c r="C265" s="30" t="s">
        <v>248</v>
      </c>
      <c r="D265" s="29">
        <v>5092.8812546836425</v>
      </c>
      <c r="E265" s="29">
        <v>2706.8128501066235</v>
      </c>
      <c r="F265" s="38">
        <v>53.14894879234258</v>
      </c>
      <c r="G265" s="29">
        <v>0.05276732957974417</v>
      </c>
      <c r="H265" s="32" t="s">
        <v>356</v>
      </c>
      <c r="I265" s="32">
        <v>-15.495429718540105</v>
      </c>
      <c r="J265" s="32" t="s">
        <v>356</v>
      </c>
      <c r="K265" s="30" t="s">
        <v>357</v>
      </c>
    </row>
    <row r="266" spans="1:11" ht="15" customHeight="1">
      <c r="A266" s="32">
        <v>242</v>
      </c>
      <c r="B266" s="30"/>
      <c r="C266" s="30" t="s">
        <v>249</v>
      </c>
      <c r="D266" s="29">
        <v>7191.046127004863</v>
      </c>
      <c r="E266" s="29">
        <v>3569.0614803424546</v>
      </c>
      <c r="F266" s="38">
        <v>49.63202039463209</v>
      </c>
      <c r="G266" s="29">
        <v>-0.22976899092968778</v>
      </c>
      <c r="H266" s="32" t="s">
        <v>356</v>
      </c>
      <c r="I266" s="32">
        <v>-16.850788926681723</v>
      </c>
      <c r="J266" s="32" t="s">
        <v>356</v>
      </c>
      <c r="K266" s="30" t="s">
        <v>357</v>
      </c>
    </row>
    <row r="267" spans="1:11" ht="15" customHeight="1">
      <c r="A267" s="32">
        <v>243</v>
      </c>
      <c r="B267" s="30"/>
      <c r="C267" s="30" t="s">
        <v>250</v>
      </c>
      <c r="D267" s="29">
        <v>3810.356117092785</v>
      </c>
      <c r="E267" s="29">
        <v>1795.580315352972</v>
      </c>
      <c r="F267" s="38">
        <v>47.12368766001218</v>
      </c>
      <c r="G267" s="29">
        <v>5.518707482993456</v>
      </c>
      <c r="H267" s="32" t="s">
        <v>356</v>
      </c>
      <c r="I267" s="32">
        <v>-18.57119236583519</v>
      </c>
      <c r="J267" s="32" t="s">
        <v>356</v>
      </c>
      <c r="K267" s="30" t="s">
        <v>357</v>
      </c>
    </row>
    <row r="268" spans="1:11" ht="15" customHeight="1">
      <c r="A268" s="32">
        <v>244</v>
      </c>
      <c r="B268" s="30"/>
      <c r="C268" s="30" t="s">
        <v>73</v>
      </c>
      <c r="D268" s="29">
        <v>4501.5797983658695</v>
      </c>
      <c r="E268" s="29">
        <v>5476.217165232171</v>
      </c>
      <c r="F268" s="38">
        <v>121.6510072135144</v>
      </c>
      <c r="G268" s="29">
        <v>12.938988095237999</v>
      </c>
      <c r="H268" s="32" t="s">
        <v>355</v>
      </c>
      <c r="I268" s="32">
        <v>-12.418154761904752</v>
      </c>
      <c r="J268" s="32" t="s">
        <v>356</v>
      </c>
      <c r="K268" s="30" t="s">
        <v>359</v>
      </c>
    </row>
    <row r="269" spans="1:11" ht="15" customHeight="1">
      <c r="A269" s="32">
        <v>245</v>
      </c>
      <c r="B269" s="30"/>
      <c r="C269" s="30" t="s">
        <v>251</v>
      </c>
      <c r="D269" s="29">
        <v>2560.7014097675005</v>
      </c>
      <c r="E269" s="29">
        <v>2043.291979767828</v>
      </c>
      <c r="F269" s="38">
        <v>79.79423028291882</v>
      </c>
      <c r="G269" s="29">
        <v>3.2301587301584993</v>
      </c>
      <c r="H269" s="32" t="s">
        <v>356</v>
      </c>
      <c r="I269" s="32">
        <v>-8.424603174603146</v>
      </c>
      <c r="J269" s="32" t="s">
        <v>356</v>
      </c>
      <c r="K269" s="30" t="s">
        <v>357</v>
      </c>
    </row>
    <row r="270" spans="1:11" ht="15" customHeight="1">
      <c r="A270" s="32">
        <v>246</v>
      </c>
      <c r="B270" s="30"/>
      <c r="C270" s="30" t="s">
        <v>252</v>
      </c>
      <c r="D270" s="29">
        <v>9962.19790048213</v>
      </c>
      <c r="E270" s="29">
        <v>3830.6574262036384</v>
      </c>
      <c r="F270" s="38">
        <v>38.45193063288022</v>
      </c>
      <c r="G270" s="29">
        <v>0.5353009259260468</v>
      </c>
      <c r="H270" s="32" t="s">
        <v>356</v>
      </c>
      <c r="I270" s="32">
        <v>-14.085648148148081</v>
      </c>
      <c r="J270" s="32" t="s">
        <v>356</v>
      </c>
      <c r="K270" s="30" t="s">
        <v>357</v>
      </c>
    </row>
    <row r="271" spans="1:11" ht="15" customHeight="1">
      <c r="A271" s="32">
        <v>247</v>
      </c>
      <c r="B271" s="30"/>
      <c r="C271" s="30" t="s">
        <v>253</v>
      </c>
      <c r="D271" s="29">
        <v>6311.722199894367</v>
      </c>
      <c r="E271" s="29">
        <v>2873.1214156411625</v>
      </c>
      <c r="F271" s="38">
        <v>45.52040353881936</v>
      </c>
      <c r="G271" s="29">
        <v>1.3235780423280303</v>
      </c>
      <c r="H271" s="32" t="s">
        <v>356</v>
      </c>
      <c r="I271" s="32">
        <v>-2.8513558201058022</v>
      </c>
      <c r="J271" s="32" t="s">
        <v>356</v>
      </c>
      <c r="K271" s="30" t="s">
        <v>357</v>
      </c>
    </row>
    <row r="272" spans="1:11" ht="15" customHeight="1">
      <c r="A272" s="32">
        <v>248</v>
      </c>
      <c r="B272" s="30"/>
      <c r="C272" s="30" t="s">
        <v>254</v>
      </c>
      <c r="D272" s="29">
        <v>7607.9953237419895</v>
      </c>
      <c r="E272" s="29">
        <v>4193.452794786778</v>
      </c>
      <c r="F272" s="38">
        <v>55.1190243466689</v>
      </c>
      <c r="G272" s="29">
        <v>0.09121472663140917</v>
      </c>
      <c r="H272" s="32" t="s">
        <v>356</v>
      </c>
      <c r="I272" s="32">
        <v>-8.596781305114618</v>
      </c>
      <c r="J272" s="32" t="s">
        <v>356</v>
      </c>
      <c r="K272" s="30" t="s">
        <v>357</v>
      </c>
    </row>
    <row r="273" spans="1:11" ht="15" customHeight="1">
      <c r="A273" s="32"/>
      <c r="B273" s="30"/>
      <c r="C273" s="30"/>
      <c r="D273" s="29"/>
      <c r="E273" s="29"/>
      <c r="F273" s="38"/>
      <c r="G273" s="29"/>
      <c r="H273" s="32"/>
      <c r="I273" s="32"/>
      <c r="J273" s="32"/>
      <c r="K273" s="30"/>
    </row>
    <row r="274" spans="1:11" ht="15" customHeight="1">
      <c r="A274" s="32">
        <v>249</v>
      </c>
      <c r="B274" s="30" t="s">
        <v>88</v>
      </c>
      <c r="C274" s="30" t="s">
        <v>88</v>
      </c>
      <c r="D274" s="29">
        <v>5396.766290524703</v>
      </c>
      <c r="E274" s="29">
        <v>1040.1189799515985</v>
      </c>
      <c r="F274" s="38">
        <v>19.27300394270867</v>
      </c>
      <c r="G274" s="29">
        <v>-13.38771790602118</v>
      </c>
      <c r="H274" s="32" t="s">
        <v>356</v>
      </c>
      <c r="I274" s="32">
        <v>-8.369983582167244</v>
      </c>
      <c r="J274" s="32" t="s">
        <v>356</v>
      </c>
      <c r="K274" s="30" t="s">
        <v>357</v>
      </c>
    </row>
    <row r="275" spans="1:11" ht="15" customHeight="1">
      <c r="A275" s="32">
        <v>250</v>
      </c>
      <c r="B275" s="30"/>
      <c r="C275" s="30" t="s">
        <v>255</v>
      </c>
      <c r="D275" s="29">
        <v>4727.990722983253</v>
      </c>
      <c r="E275" s="29">
        <v>1363.3807033952285</v>
      </c>
      <c r="F275" s="38">
        <v>28.83636587457106</v>
      </c>
      <c r="G275" s="29">
        <v>-12.304973541418523</v>
      </c>
      <c r="H275" s="32" t="s">
        <v>356</v>
      </c>
      <c r="I275" s="32">
        <v>-9.15959028257682</v>
      </c>
      <c r="J275" s="32" t="s">
        <v>356</v>
      </c>
      <c r="K275" s="30" t="s">
        <v>357</v>
      </c>
    </row>
    <row r="276" spans="1:11" ht="15" customHeight="1">
      <c r="A276" s="32">
        <v>251</v>
      </c>
      <c r="B276" s="30"/>
      <c r="C276" s="30" t="s">
        <v>256</v>
      </c>
      <c r="D276" s="29">
        <v>4541.815583035078</v>
      </c>
      <c r="E276" s="29">
        <v>3305.745720608766</v>
      </c>
      <c r="F276" s="38">
        <v>72.7846752069069</v>
      </c>
      <c r="G276" s="29">
        <v>9.639285714285332</v>
      </c>
      <c r="H276" s="32" t="s">
        <v>356</v>
      </c>
      <c r="I276" s="32">
        <v>-7.02142857142826</v>
      </c>
      <c r="J276" s="32" t="s">
        <v>356</v>
      </c>
      <c r="K276" s="30" t="s">
        <v>357</v>
      </c>
    </row>
    <row r="277" spans="1:11" ht="15" customHeight="1">
      <c r="A277" s="32">
        <v>252</v>
      </c>
      <c r="B277" s="30"/>
      <c r="C277" s="30" t="s">
        <v>257</v>
      </c>
      <c r="D277" s="29">
        <v>3617.354095864923</v>
      </c>
      <c r="E277" s="29">
        <v>2527.0338793912347</v>
      </c>
      <c r="F277" s="38">
        <v>69.8586262893075</v>
      </c>
      <c r="G277" s="29">
        <v>7.365476190476156</v>
      </c>
      <c r="H277" s="32" t="s">
        <v>356</v>
      </c>
      <c r="I277" s="32">
        <v>-4.852777777777928</v>
      </c>
      <c r="J277" s="32" t="s">
        <v>356</v>
      </c>
      <c r="K277" s="30" t="s">
        <v>357</v>
      </c>
    </row>
    <row r="278" spans="1:11" ht="15" customHeight="1">
      <c r="A278" s="32">
        <v>253</v>
      </c>
      <c r="B278" s="30"/>
      <c r="C278" s="30" t="s">
        <v>258</v>
      </c>
      <c r="D278" s="29">
        <v>3791.9141934766817</v>
      </c>
      <c r="E278" s="29">
        <v>712.5659979588215</v>
      </c>
      <c r="F278" s="38">
        <v>18.79172263931144</v>
      </c>
      <c r="G278" s="29">
        <v>-1.8970663463891024</v>
      </c>
      <c r="H278" s="32" t="s">
        <v>356</v>
      </c>
      <c r="I278" s="32">
        <v>1.1754852353522471</v>
      </c>
      <c r="J278" s="32" t="s">
        <v>356</v>
      </c>
      <c r="K278" s="30" t="s">
        <v>357</v>
      </c>
    </row>
    <row r="279" spans="1:11" ht="15" customHeight="1">
      <c r="A279" s="32">
        <v>254</v>
      </c>
      <c r="B279" s="30"/>
      <c r="C279" s="30" t="s">
        <v>259</v>
      </c>
      <c r="D279" s="29">
        <v>5308.199867496639</v>
      </c>
      <c r="E279" s="29">
        <v>1920.0442089381152</v>
      </c>
      <c r="F279" s="38">
        <v>36.17128700625987</v>
      </c>
      <c r="G279" s="29">
        <v>-6.761739417989222</v>
      </c>
      <c r="H279" s="32" t="s">
        <v>356</v>
      </c>
      <c r="I279" s="32">
        <v>-1.6619819223986285</v>
      </c>
      <c r="J279" s="32" t="s">
        <v>356</v>
      </c>
      <c r="K279" s="30" t="s">
        <v>357</v>
      </c>
    </row>
    <row r="280" spans="1:11" ht="15" customHeight="1">
      <c r="A280" s="32">
        <v>255</v>
      </c>
      <c r="B280" s="30"/>
      <c r="C280" s="30" t="s">
        <v>260</v>
      </c>
      <c r="D280" s="29">
        <v>4957.966011591599</v>
      </c>
      <c r="E280" s="29">
        <v>1604.4406401799513</v>
      </c>
      <c r="F280" s="38">
        <v>32.36086404039095</v>
      </c>
      <c r="G280" s="29">
        <v>-3.0707972582971683</v>
      </c>
      <c r="H280" s="32" t="s">
        <v>356</v>
      </c>
      <c r="I280" s="32">
        <v>-1.4931006493506658</v>
      </c>
      <c r="J280" s="32" t="s">
        <v>356</v>
      </c>
      <c r="K280" s="30" t="s">
        <v>357</v>
      </c>
    </row>
    <row r="281" spans="1:11" ht="15" customHeight="1">
      <c r="A281" s="32">
        <v>256</v>
      </c>
      <c r="B281" s="30"/>
      <c r="C281" s="30" t="s">
        <v>309</v>
      </c>
      <c r="D281" s="29">
        <v>6997.825269433682</v>
      </c>
      <c r="E281" s="29">
        <v>2790.496261348048</v>
      </c>
      <c r="F281" s="38">
        <v>39.87662100591255</v>
      </c>
      <c r="G281" s="29">
        <v>-1.9853316326532098</v>
      </c>
      <c r="H281" s="32" t="s">
        <v>356</v>
      </c>
      <c r="I281" s="32">
        <v>0.7946074263038486</v>
      </c>
      <c r="J281" s="32" t="s">
        <v>356</v>
      </c>
      <c r="K281" s="30" t="s">
        <v>357</v>
      </c>
    </row>
    <row r="282" spans="1:11" ht="15" customHeight="1">
      <c r="A282" s="32">
        <v>257</v>
      </c>
      <c r="B282" s="30"/>
      <c r="C282" s="30" t="s">
        <v>310</v>
      </c>
      <c r="D282" s="29">
        <v>7439.164502365892</v>
      </c>
      <c r="E282" s="29">
        <v>3227.30938566488</v>
      </c>
      <c r="F282" s="38">
        <v>43.38268611533584</v>
      </c>
      <c r="G282" s="29">
        <v>-10.83581349206355</v>
      </c>
      <c r="H282" s="32" t="s">
        <v>356</v>
      </c>
      <c r="I282" s="32">
        <v>-20.262896825396826</v>
      </c>
      <c r="J282" s="32" t="s">
        <v>356</v>
      </c>
      <c r="K282" s="30" t="s">
        <v>357</v>
      </c>
    </row>
    <row r="283" spans="1:11" ht="15" customHeight="1">
      <c r="A283" s="32">
        <v>258</v>
      </c>
      <c r="B283" s="30"/>
      <c r="C283" s="30" t="s">
        <v>60</v>
      </c>
      <c r="D283" s="29">
        <v>6398.655648307124</v>
      </c>
      <c r="E283" s="29">
        <v>2367.1838665338514</v>
      </c>
      <c r="F283" s="38">
        <v>36.995018901511465</v>
      </c>
      <c r="G283" s="29">
        <v>-8.902985087701751</v>
      </c>
      <c r="H283" s="32" t="s">
        <v>356</v>
      </c>
      <c r="I283" s="32">
        <v>-12.847161967895683</v>
      </c>
      <c r="J283" s="32" t="s">
        <v>356</v>
      </c>
      <c r="K283" s="30" t="s">
        <v>357</v>
      </c>
    </row>
    <row r="284" spans="1:11" ht="15" customHeight="1">
      <c r="A284" s="32">
        <v>259</v>
      </c>
      <c r="B284" s="30"/>
      <c r="C284" s="30" t="s">
        <v>286</v>
      </c>
      <c r="D284" s="29">
        <v>6418.393493408659</v>
      </c>
      <c r="E284" s="29">
        <v>2997.9790176621705</v>
      </c>
      <c r="F284" s="38">
        <v>46.70918074345133</v>
      </c>
      <c r="G284" s="29">
        <v>0.6129148629148842</v>
      </c>
      <c r="H284" s="32" t="s">
        <v>356</v>
      </c>
      <c r="I284" s="32">
        <v>1.0255230880231077</v>
      </c>
      <c r="J284" s="32" t="s">
        <v>356</v>
      </c>
      <c r="K284" s="30" t="s">
        <v>357</v>
      </c>
    </row>
    <row r="285" spans="1:11" ht="15" customHeight="1">
      <c r="A285" s="32">
        <v>260</v>
      </c>
      <c r="B285" s="30"/>
      <c r="C285" s="30" t="s">
        <v>311</v>
      </c>
      <c r="D285" s="29">
        <v>7271.359471599861</v>
      </c>
      <c r="E285" s="29">
        <v>2159.3055165109845</v>
      </c>
      <c r="F285" s="38">
        <v>29.696035864334586</v>
      </c>
      <c r="G285" s="29">
        <v>-8.654435941043022</v>
      </c>
      <c r="H285" s="32" t="s">
        <v>356</v>
      </c>
      <c r="I285" s="32">
        <v>3.320479024943346</v>
      </c>
      <c r="J285" s="32" t="s">
        <v>356</v>
      </c>
      <c r="K285" s="30" t="s">
        <v>357</v>
      </c>
    </row>
    <row r="286" spans="1:11" ht="15" customHeight="1">
      <c r="A286" s="32">
        <v>261</v>
      </c>
      <c r="B286" s="30"/>
      <c r="C286" s="30" t="s">
        <v>312</v>
      </c>
      <c r="D286" s="29">
        <v>6267.352347512871</v>
      </c>
      <c r="E286" s="29">
        <v>1880.6111843563503</v>
      </c>
      <c r="F286" s="38">
        <v>30.00646971926909</v>
      </c>
      <c r="G286" s="29">
        <v>-6.342592592592343</v>
      </c>
      <c r="H286" s="32" t="s">
        <v>356</v>
      </c>
      <c r="I286" s="32">
        <v>-6.474619708994611</v>
      </c>
      <c r="J286" s="32" t="s">
        <v>356</v>
      </c>
      <c r="K286" s="30" t="s">
        <v>357</v>
      </c>
    </row>
    <row r="287" spans="1:11" ht="15" customHeight="1">
      <c r="A287" s="32"/>
      <c r="B287" s="30"/>
      <c r="C287" s="30"/>
      <c r="D287" s="29"/>
      <c r="E287" s="29"/>
      <c r="F287" s="38"/>
      <c r="G287" s="29"/>
      <c r="H287" s="32"/>
      <c r="I287" s="32"/>
      <c r="J287" s="32"/>
      <c r="K287" s="30"/>
    </row>
    <row r="288" spans="1:11" ht="15" customHeight="1">
      <c r="A288" s="32">
        <v>262</v>
      </c>
      <c r="B288" s="30" t="s">
        <v>261</v>
      </c>
      <c r="C288" s="30" t="s">
        <v>261</v>
      </c>
      <c r="D288" s="29">
        <v>6837.435396413819</v>
      </c>
      <c r="E288" s="29">
        <v>2838.8250763714186</v>
      </c>
      <c r="F288" s="38">
        <v>41.51885775564856</v>
      </c>
      <c r="G288" s="29">
        <v>-3.9674536718790456</v>
      </c>
      <c r="H288" s="32" t="s">
        <v>356</v>
      </c>
      <c r="I288" s="32">
        <v>-5.222936656409739</v>
      </c>
      <c r="J288" s="32" t="s">
        <v>356</v>
      </c>
      <c r="K288" s="30" t="s">
        <v>357</v>
      </c>
    </row>
    <row r="289" spans="1:11" ht="15" customHeight="1">
      <c r="A289" s="32">
        <v>263</v>
      </c>
      <c r="B289" s="30"/>
      <c r="C289" s="30" t="s">
        <v>262</v>
      </c>
      <c r="D289" s="29">
        <v>6424.5941501346615</v>
      </c>
      <c r="E289" s="29">
        <v>2381.5995557603696</v>
      </c>
      <c r="F289" s="38">
        <v>37.070038979979</v>
      </c>
      <c r="G289" s="29">
        <v>-16.416942751453117</v>
      </c>
      <c r="H289" s="32" t="s">
        <v>356</v>
      </c>
      <c r="I289" s="32">
        <v>-3.8570498819400676</v>
      </c>
      <c r="J289" s="32" t="s">
        <v>356</v>
      </c>
      <c r="K289" s="30" t="s">
        <v>357</v>
      </c>
    </row>
    <row r="290" spans="1:11" ht="15" customHeight="1">
      <c r="A290" s="32">
        <v>264</v>
      </c>
      <c r="B290" s="30"/>
      <c r="C290" s="30" t="s">
        <v>263</v>
      </c>
      <c r="D290" s="29">
        <v>8221.977156441644</v>
      </c>
      <c r="E290" s="29">
        <v>2504.8933938639843</v>
      </c>
      <c r="F290" s="38">
        <v>30.465827698164837</v>
      </c>
      <c r="G290" s="29">
        <v>-5.677615188842454</v>
      </c>
      <c r="H290" s="32" t="s">
        <v>356</v>
      </c>
      <c r="I290" s="32">
        <v>-11.968082052326118</v>
      </c>
      <c r="J290" s="32" t="s">
        <v>356</v>
      </c>
      <c r="K290" s="30" t="s">
        <v>357</v>
      </c>
    </row>
    <row r="291" spans="1:11" ht="15" customHeight="1">
      <c r="A291" s="32">
        <v>265</v>
      </c>
      <c r="B291" s="30"/>
      <c r="C291" s="30" t="s">
        <v>264</v>
      </c>
      <c r="D291" s="29">
        <v>7993.314985032691</v>
      </c>
      <c r="E291" s="29">
        <v>7875.801390930857</v>
      </c>
      <c r="F291" s="38">
        <v>98.5298515782016</v>
      </c>
      <c r="G291" s="29">
        <v>-3.423334446773097</v>
      </c>
      <c r="H291" s="32" t="s">
        <v>356</v>
      </c>
      <c r="I291" s="32">
        <v>13.394623887796936</v>
      </c>
      <c r="J291" s="32" t="s">
        <v>355</v>
      </c>
      <c r="K291" s="30" t="s">
        <v>358</v>
      </c>
    </row>
    <row r="292" spans="1:11" ht="15" customHeight="1">
      <c r="A292" s="32">
        <v>266</v>
      </c>
      <c r="B292" s="30"/>
      <c r="C292" s="30" t="s">
        <v>265</v>
      </c>
      <c r="D292" s="29">
        <v>9396.171876128448</v>
      </c>
      <c r="E292" s="29">
        <v>7868.5510511963375</v>
      </c>
      <c r="F292" s="38">
        <v>83.74209364120802</v>
      </c>
      <c r="G292" s="29">
        <v>12.70727822110677</v>
      </c>
      <c r="H292" s="32" t="s">
        <v>355</v>
      </c>
      <c r="I292" s="32">
        <v>-7.073523698914326</v>
      </c>
      <c r="J292" s="32" t="s">
        <v>356</v>
      </c>
      <c r="K292" s="30" t="s">
        <v>358</v>
      </c>
    </row>
    <row r="293" spans="1:11" ht="15" customHeight="1">
      <c r="A293" s="32">
        <v>267</v>
      </c>
      <c r="B293" s="30"/>
      <c r="C293" s="30" t="s">
        <v>266</v>
      </c>
      <c r="D293" s="29">
        <v>6841.593950728447</v>
      </c>
      <c r="E293" s="29">
        <v>4805.340428796204</v>
      </c>
      <c r="F293" s="38">
        <v>70.23714741627664</v>
      </c>
      <c r="G293" s="29">
        <v>-9.146438799289516</v>
      </c>
      <c r="H293" s="32" t="s">
        <v>356</v>
      </c>
      <c r="I293" s="32">
        <v>-12.203882166130121</v>
      </c>
      <c r="J293" s="32" t="s">
        <v>356</v>
      </c>
      <c r="K293" s="30" t="s">
        <v>357</v>
      </c>
    </row>
    <row r="294" spans="1:11" ht="15" customHeight="1">
      <c r="A294" s="32">
        <v>268</v>
      </c>
      <c r="B294" s="30"/>
      <c r="C294" s="30" t="s">
        <v>267</v>
      </c>
      <c r="D294" s="29">
        <v>7173.989762590297</v>
      </c>
      <c r="E294" s="29">
        <v>5680.71563451161</v>
      </c>
      <c r="F294" s="38">
        <v>79.1848862697636</v>
      </c>
      <c r="G294" s="29">
        <v>-6.322286346137009</v>
      </c>
      <c r="H294" s="32" t="s">
        <v>356</v>
      </c>
      <c r="I294" s="32">
        <v>9.752678503757826</v>
      </c>
      <c r="J294" s="32" t="s">
        <v>356</v>
      </c>
      <c r="K294" s="30" t="s">
        <v>357</v>
      </c>
    </row>
    <row r="295" spans="1:11" ht="15" customHeight="1">
      <c r="A295" s="32">
        <v>269</v>
      </c>
      <c r="B295" s="30"/>
      <c r="C295" s="30" t="s">
        <v>268</v>
      </c>
      <c r="D295" s="29">
        <v>6453.300947190784</v>
      </c>
      <c r="E295" s="29">
        <v>1718.599733073599</v>
      </c>
      <c r="F295" s="38">
        <v>26.631327860538264</v>
      </c>
      <c r="G295" s="29">
        <v>-23.83246558986118</v>
      </c>
      <c r="H295" s="32" t="s">
        <v>356</v>
      </c>
      <c r="I295" s="32">
        <v>-16.806367383004904</v>
      </c>
      <c r="J295" s="32" t="s">
        <v>356</v>
      </c>
      <c r="K295" s="30" t="s">
        <v>357</v>
      </c>
    </row>
    <row r="296" spans="1:11" ht="15" customHeight="1">
      <c r="A296" s="32">
        <v>270</v>
      </c>
      <c r="B296" s="30"/>
      <c r="C296" s="30" t="s">
        <v>269</v>
      </c>
      <c r="D296" s="29">
        <v>8184.44640321919</v>
      </c>
      <c r="E296" s="29">
        <v>1271.0884552687507</v>
      </c>
      <c r="F296" s="38">
        <v>15.530536735738085</v>
      </c>
      <c r="G296" s="29">
        <v>-10.964650370318207</v>
      </c>
      <c r="H296" s="32" t="s">
        <v>356</v>
      </c>
      <c r="I296" s="32">
        <v>-8.305867742390156</v>
      </c>
      <c r="J296" s="32" t="s">
        <v>356</v>
      </c>
      <c r="K296" s="30" t="s">
        <v>357</v>
      </c>
    </row>
    <row r="297" spans="1:11" ht="15" customHeight="1">
      <c r="A297" s="32">
        <v>271</v>
      </c>
      <c r="B297" s="30"/>
      <c r="C297" s="30" t="s">
        <v>270</v>
      </c>
      <c r="D297" s="29">
        <v>14085.78161164557</v>
      </c>
      <c r="E297" s="29">
        <v>1910.7782282157218</v>
      </c>
      <c r="F297" s="38">
        <v>13.56529783647906</v>
      </c>
      <c r="G297" s="29">
        <v>-13.007089624467822</v>
      </c>
      <c r="H297" s="32" t="s">
        <v>356</v>
      </c>
      <c r="I297" s="32">
        <v>-5.529689314750341</v>
      </c>
      <c r="J297" s="32" t="s">
        <v>356</v>
      </c>
      <c r="K297" s="30" t="s">
        <v>357</v>
      </c>
    </row>
    <row r="298" spans="1:11" ht="15" customHeight="1">
      <c r="A298" s="32">
        <v>272</v>
      </c>
      <c r="B298" s="30"/>
      <c r="C298" s="30" t="s">
        <v>271</v>
      </c>
      <c r="D298" s="29">
        <v>10129.227477381886</v>
      </c>
      <c r="E298" s="29">
        <v>2239.0656575234657</v>
      </c>
      <c r="F298" s="38">
        <v>22.10499924622287</v>
      </c>
      <c r="G298" s="29">
        <v>-29.03007157011728</v>
      </c>
      <c r="H298" s="32" t="s">
        <v>356</v>
      </c>
      <c r="I298" s="32">
        <v>-20.938256196896397</v>
      </c>
      <c r="J298" s="32" t="s">
        <v>356</v>
      </c>
      <c r="K298" s="30" t="s">
        <v>357</v>
      </c>
    </row>
    <row r="299" spans="1:11" ht="15" customHeight="1">
      <c r="A299" s="32">
        <v>273</v>
      </c>
      <c r="B299" s="30"/>
      <c r="C299" s="30" t="s">
        <v>272</v>
      </c>
      <c r="D299" s="29">
        <v>4819.494530166876</v>
      </c>
      <c r="E299" s="29">
        <v>1384.3830502479352</v>
      </c>
      <c r="F299" s="38">
        <v>28.724652379676023</v>
      </c>
      <c r="G299" s="29">
        <v>-32.21285866910857</v>
      </c>
      <c r="H299" s="32" t="s">
        <v>356</v>
      </c>
      <c r="I299" s="32">
        <v>-21.709334703237182</v>
      </c>
      <c r="J299" s="32" t="s">
        <v>356</v>
      </c>
      <c r="K299" s="30" t="s">
        <v>357</v>
      </c>
    </row>
    <row r="300" spans="1:11" ht="15" customHeight="1">
      <c r="A300" s="32">
        <v>274</v>
      </c>
      <c r="B300" s="30"/>
      <c r="C300" s="30" t="s">
        <v>273</v>
      </c>
      <c r="D300" s="29">
        <v>7627.6945469414295</v>
      </c>
      <c r="E300" s="29">
        <v>2815.6372742397475</v>
      </c>
      <c r="F300" s="38">
        <v>36.91334592532639</v>
      </c>
      <c r="G300" s="29">
        <v>-22.03566012617011</v>
      </c>
      <c r="H300" s="32" t="s">
        <v>356</v>
      </c>
      <c r="I300" s="32">
        <v>-10.309256111273061</v>
      </c>
      <c r="J300" s="32" t="s">
        <v>356</v>
      </c>
      <c r="K300" s="30" t="s">
        <v>357</v>
      </c>
    </row>
    <row r="301" spans="1:11" ht="15" customHeight="1">
      <c r="A301" s="32"/>
      <c r="B301" s="30"/>
      <c r="C301" s="30"/>
      <c r="D301" s="29"/>
      <c r="E301" s="29"/>
      <c r="F301" s="38"/>
      <c r="G301" s="29"/>
      <c r="H301" s="32"/>
      <c r="I301" s="32"/>
      <c r="J301" s="32"/>
      <c r="K301" s="30"/>
    </row>
    <row r="302" spans="1:11" ht="15" customHeight="1">
      <c r="A302" s="32">
        <v>275</v>
      </c>
      <c r="B302" s="30" t="s">
        <v>274</v>
      </c>
      <c r="C302" s="30" t="s">
        <v>274</v>
      </c>
      <c r="D302" s="29">
        <v>8573.095345844875</v>
      </c>
      <c r="E302" s="29">
        <v>1634.5955104833513</v>
      </c>
      <c r="F302" s="38">
        <v>19.06657332669922</v>
      </c>
      <c r="G302" s="29">
        <v>-12.548611111111342</v>
      </c>
      <c r="H302" s="32" t="s">
        <v>356</v>
      </c>
      <c r="I302" s="32">
        <v>-4.831349206349368</v>
      </c>
      <c r="J302" s="32" t="s">
        <v>356</v>
      </c>
      <c r="K302" s="30" t="s">
        <v>357</v>
      </c>
    </row>
    <row r="303" spans="1:11" ht="15" customHeight="1">
      <c r="A303" s="32">
        <v>276</v>
      </c>
      <c r="B303" s="30"/>
      <c r="C303" s="30" t="s">
        <v>275</v>
      </c>
      <c r="D303" s="29">
        <v>4872.999787682726</v>
      </c>
      <c r="E303" s="29">
        <v>2508.372633261816</v>
      </c>
      <c r="F303" s="38">
        <v>51.47491776219903</v>
      </c>
      <c r="G303" s="29">
        <v>-15.619543650793617</v>
      </c>
      <c r="H303" s="32" t="s">
        <v>356</v>
      </c>
      <c r="I303" s="32">
        <v>-10.498164682539702</v>
      </c>
      <c r="J303" s="32" t="s">
        <v>356</v>
      </c>
      <c r="K303" s="30" t="s">
        <v>357</v>
      </c>
    </row>
    <row r="304" spans="1:11" ht="15" customHeight="1">
      <c r="A304" s="32">
        <v>277</v>
      </c>
      <c r="B304" s="30"/>
      <c r="C304" s="30" t="s">
        <v>276</v>
      </c>
      <c r="D304" s="29">
        <v>8135.80301580541</v>
      </c>
      <c r="E304" s="29">
        <v>3021.2152833460023</v>
      </c>
      <c r="F304" s="38">
        <v>37.13481358234329</v>
      </c>
      <c r="G304" s="29">
        <v>-15.070436507936638</v>
      </c>
      <c r="H304" s="32" t="s">
        <v>356</v>
      </c>
      <c r="I304" s="32">
        <v>-19.061673280423353</v>
      </c>
      <c r="J304" s="32" t="s">
        <v>356</v>
      </c>
      <c r="K304" s="30" t="s">
        <v>357</v>
      </c>
    </row>
    <row r="305" spans="1:11" ht="15" customHeight="1">
      <c r="A305" s="32">
        <v>278</v>
      </c>
      <c r="B305" s="30"/>
      <c r="C305" s="30" t="s">
        <v>277</v>
      </c>
      <c r="D305" s="29">
        <v>5930.081711266282</v>
      </c>
      <c r="E305" s="29">
        <v>3527.2606062924747</v>
      </c>
      <c r="F305" s="38">
        <v>59.48080950707979</v>
      </c>
      <c r="G305" s="29">
        <v>-39.4419642857144</v>
      </c>
      <c r="H305" s="32" t="s">
        <v>356</v>
      </c>
      <c r="I305" s="32">
        <v>-11.501488095238145</v>
      </c>
      <c r="J305" s="32" t="s">
        <v>356</v>
      </c>
      <c r="K305" s="30" t="s">
        <v>357</v>
      </c>
    </row>
    <row r="306" spans="1:11" ht="15" customHeight="1">
      <c r="A306" s="32">
        <v>279</v>
      </c>
      <c r="B306" s="30"/>
      <c r="C306" s="30" t="s">
        <v>278</v>
      </c>
      <c r="D306" s="29">
        <v>10210.970724477986</v>
      </c>
      <c r="E306" s="29">
        <v>2052.579750556137</v>
      </c>
      <c r="F306" s="38">
        <v>20.10171026771865</v>
      </c>
      <c r="G306" s="29">
        <v>-20.755621693121682</v>
      </c>
      <c r="H306" s="32" t="s">
        <v>356</v>
      </c>
      <c r="I306" s="32">
        <v>-26.782407407407426</v>
      </c>
      <c r="J306" s="32" t="s">
        <v>356</v>
      </c>
      <c r="K306" s="30" t="s">
        <v>357</v>
      </c>
    </row>
    <row r="307" spans="1:11" ht="15" customHeight="1">
      <c r="A307" s="32">
        <v>280</v>
      </c>
      <c r="B307" s="30"/>
      <c r="C307" s="30" t="s">
        <v>279</v>
      </c>
      <c r="D307" s="29">
        <v>9034.870544905401</v>
      </c>
      <c r="E307" s="29">
        <v>3547.672987493464</v>
      </c>
      <c r="F307" s="38">
        <v>39.26645069080632</v>
      </c>
      <c r="G307" s="29">
        <v>-12.223214285714196</v>
      </c>
      <c r="H307" s="32" t="s">
        <v>356</v>
      </c>
      <c r="I307" s="32">
        <v>-11.321230158730081</v>
      </c>
      <c r="J307" s="32" t="s">
        <v>356</v>
      </c>
      <c r="K307" s="30" t="s">
        <v>357</v>
      </c>
    </row>
    <row r="308" spans="1:11" ht="15" customHeight="1">
      <c r="A308" s="32">
        <v>281</v>
      </c>
      <c r="B308" s="30"/>
      <c r="C308" s="30" t="s">
        <v>313</v>
      </c>
      <c r="D308" s="29">
        <v>7971.742995208064</v>
      </c>
      <c r="E308" s="29">
        <v>1981.2335961343804</v>
      </c>
      <c r="F308" s="38">
        <v>24.853204591835564</v>
      </c>
      <c r="G308" s="29">
        <v>-28.94979450113359</v>
      </c>
      <c r="H308" s="32" t="s">
        <v>356</v>
      </c>
      <c r="I308" s="32">
        <v>-20.03711380385485</v>
      </c>
      <c r="J308" s="32" t="s">
        <v>356</v>
      </c>
      <c r="K308" s="30" t="s">
        <v>357</v>
      </c>
    </row>
    <row r="309" spans="1:11" ht="15" customHeight="1">
      <c r="A309" s="32">
        <v>282</v>
      </c>
      <c r="B309" s="30"/>
      <c r="C309" s="30" t="s">
        <v>314</v>
      </c>
      <c r="D309" s="29">
        <v>7710.493029552336</v>
      </c>
      <c r="E309" s="29">
        <v>1709.6273755226873</v>
      </c>
      <c r="F309" s="38">
        <v>22.172737449734086</v>
      </c>
      <c r="G309" s="29">
        <v>-41.94196428571431</v>
      </c>
      <c r="H309" s="32" t="s">
        <v>356</v>
      </c>
      <c r="I309" s="32">
        <v>-25.662781084656103</v>
      </c>
      <c r="J309" s="32" t="s">
        <v>356</v>
      </c>
      <c r="K309" s="30" t="s">
        <v>357</v>
      </c>
    </row>
    <row r="310" spans="1:11" ht="15" customHeight="1">
      <c r="A310" s="32">
        <v>283</v>
      </c>
      <c r="B310" s="30"/>
      <c r="C310" s="30" t="s">
        <v>315</v>
      </c>
      <c r="D310" s="29">
        <v>4543.979000116659</v>
      </c>
      <c r="E310" s="29">
        <v>537.5426150275625</v>
      </c>
      <c r="F310" s="38">
        <v>11.829777712743875</v>
      </c>
      <c r="G310" s="29">
        <v>-11.999007936507947</v>
      </c>
      <c r="H310" s="32" t="s">
        <v>356</v>
      </c>
      <c r="I310" s="32">
        <v>-12.698412698412668</v>
      </c>
      <c r="J310" s="32" t="s">
        <v>356</v>
      </c>
      <c r="K310" s="30" t="s">
        <v>357</v>
      </c>
    </row>
    <row r="311" spans="1:11" ht="15" customHeight="1">
      <c r="A311" s="32">
        <v>284</v>
      </c>
      <c r="B311" s="30"/>
      <c r="C311" s="30" t="s">
        <v>316</v>
      </c>
      <c r="D311" s="29">
        <v>3871.751091473982</v>
      </c>
      <c r="E311" s="29">
        <v>712.1900584006322</v>
      </c>
      <c r="F311" s="38">
        <v>18.39452076268416</v>
      </c>
      <c r="G311" s="29">
        <v>-7.428240740740894</v>
      </c>
      <c r="H311" s="32" t="s">
        <v>356</v>
      </c>
      <c r="I311" s="32">
        <v>-16.37235449735454</v>
      </c>
      <c r="J311" s="32" t="s">
        <v>356</v>
      </c>
      <c r="K311" s="30" t="s">
        <v>357</v>
      </c>
    </row>
    <row r="312" spans="1:11" ht="15" customHeight="1">
      <c r="A312" s="32">
        <v>285</v>
      </c>
      <c r="B312" s="30"/>
      <c r="C312" s="30" t="s">
        <v>317</v>
      </c>
      <c r="D312" s="29">
        <v>6504.3966992971</v>
      </c>
      <c r="E312" s="29">
        <v>663.9262129135607</v>
      </c>
      <c r="F312" s="38">
        <v>10.20734502533199</v>
      </c>
      <c r="G312" s="29">
        <v>-21.718749999999858</v>
      </c>
      <c r="H312" s="32" t="s">
        <v>356</v>
      </c>
      <c r="I312" s="32">
        <v>-33.05679563492069</v>
      </c>
      <c r="J312" s="32" t="s">
        <v>356</v>
      </c>
      <c r="K312" s="30" t="s">
        <v>357</v>
      </c>
    </row>
    <row r="313" spans="1:11" ht="15" customHeight="1">
      <c r="A313" s="32">
        <v>286</v>
      </c>
      <c r="B313" s="30"/>
      <c r="C313" s="30" t="s">
        <v>318</v>
      </c>
      <c r="D313" s="29">
        <v>6897.116625733722</v>
      </c>
      <c r="E313" s="29">
        <v>863.2437736917768</v>
      </c>
      <c r="F313" s="38">
        <v>12.516009523036653</v>
      </c>
      <c r="G313" s="29">
        <v>-14.022463151927226</v>
      </c>
      <c r="H313" s="32" t="s">
        <v>356</v>
      </c>
      <c r="I313" s="32">
        <v>-30.22973356009067</v>
      </c>
      <c r="J313" s="32" t="s">
        <v>356</v>
      </c>
      <c r="K313" s="30" t="s">
        <v>357</v>
      </c>
    </row>
    <row r="314" spans="1:11" ht="15" customHeight="1">
      <c r="A314" s="32">
        <v>287</v>
      </c>
      <c r="B314" s="30"/>
      <c r="C314" s="30" t="s">
        <v>319</v>
      </c>
      <c r="D314" s="29">
        <v>14559.818722513175</v>
      </c>
      <c r="E314" s="29">
        <v>1024.2364417968522</v>
      </c>
      <c r="F314" s="38">
        <v>7.034678530805626</v>
      </c>
      <c r="G314" s="29">
        <v>-13.10841836734686</v>
      </c>
      <c r="H314" s="32" t="s">
        <v>356</v>
      </c>
      <c r="I314" s="32">
        <v>-21.324319727891076</v>
      </c>
      <c r="J314" s="32" t="s">
        <v>356</v>
      </c>
      <c r="K314" s="30" t="s">
        <v>357</v>
      </c>
    </row>
    <row r="315" spans="1:11" ht="15" customHeight="1">
      <c r="A315" s="32">
        <v>288</v>
      </c>
      <c r="B315" s="30"/>
      <c r="C315" s="30" t="s">
        <v>320</v>
      </c>
      <c r="D315" s="29">
        <v>7158.203481551488</v>
      </c>
      <c r="E315" s="29">
        <v>1018.9465100793029</v>
      </c>
      <c r="F315" s="38">
        <v>14.234668135732484</v>
      </c>
      <c r="G315" s="29">
        <v>-8.613803854875359</v>
      </c>
      <c r="H315" s="32" t="s">
        <v>356</v>
      </c>
      <c r="I315" s="32">
        <v>-29.75240929705221</v>
      </c>
      <c r="J315" s="32" t="s">
        <v>356</v>
      </c>
      <c r="K315" s="30" t="s">
        <v>357</v>
      </c>
    </row>
    <row r="316" spans="1:11" ht="15" customHeight="1">
      <c r="A316" s="32"/>
      <c r="B316" s="30"/>
      <c r="C316" s="30"/>
      <c r="D316" s="29"/>
      <c r="E316" s="29"/>
      <c r="F316" s="38"/>
      <c r="G316" s="29"/>
      <c r="H316" s="32"/>
      <c r="I316" s="32"/>
      <c r="J316" s="32"/>
      <c r="K316" s="30"/>
    </row>
    <row r="317" spans="1:11" ht="15" customHeight="1">
      <c r="A317" s="32">
        <v>289</v>
      </c>
      <c r="B317" s="30" t="s">
        <v>280</v>
      </c>
      <c r="C317" s="30" t="s">
        <v>280</v>
      </c>
      <c r="D317" s="29">
        <v>11822.967349438408</v>
      </c>
      <c r="E317" s="29">
        <v>5417.785243340125</v>
      </c>
      <c r="F317" s="38">
        <v>45.82424262211525</v>
      </c>
      <c r="G317" s="29">
        <v>-8.676835317460258</v>
      </c>
      <c r="H317" s="32" t="s">
        <v>356</v>
      </c>
      <c r="I317" s="32">
        <v>-18.399057539682502</v>
      </c>
      <c r="J317" s="32" t="s">
        <v>356</v>
      </c>
      <c r="K317" s="30" t="s">
        <v>357</v>
      </c>
    </row>
    <row r="318" spans="1:11" ht="15" customHeight="1">
      <c r="A318" s="32">
        <v>290</v>
      </c>
      <c r="B318" s="30"/>
      <c r="C318" s="30" t="s">
        <v>281</v>
      </c>
      <c r="D318" s="29">
        <v>11503.196552037454</v>
      </c>
      <c r="E318" s="29">
        <v>2983.1271802157808</v>
      </c>
      <c r="F318" s="38">
        <v>25.933027978100636</v>
      </c>
      <c r="G318" s="29">
        <v>-3.5296989166038206</v>
      </c>
      <c r="H318" s="32" t="s">
        <v>356</v>
      </c>
      <c r="I318" s="32">
        <v>-11.700129125724363</v>
      </c>
      <c r="J318" s="32" t="s">
        <v>356</v>
      </c>
      <c r="K318" s="30" t="s">
        <v>357</v>
      </c>
    </row>
    <row r="319" spans="1:11" ht="15" customHeight="1">
      <c r="A319" s="32">
        <v>291</v>
      </c>
      <c r="B319" s="30"/>
      <c r="C319" s="30" t="s">
        <v>282</v>
      </c>
      <c r="D319" s="29">
        <v>8187.45270919255</v>
      </c>
      <c r="E319" s="29">
        <v>1868.3954754809852</v>
      </c>
      <c r="F319" s="38">
        <v>22.820229219562076</v>
      </c>
      <c r="G319" s="29">
        <v>-10.017006802720982</v>
      </c>
      <c r="H319" s="32" t="s">
        <v>356</v>
      </c>
      <c r="I319" s="32">
        <v>-12.259070294784506</v>
      </c>
      <c r="J319" s="32" t="s">
        <v>356</v>
      </c>
      <c r="K319" s="30" t="s">
        <v>357</v>
      </c>
    </row>
    <row r="320" spans="1:11" ht="15" customHeight="1">
      <c r="A320" s="32">
        <v>292</v>
      </c>
      <c r="B320" s="30"/>
      <c r="C320" s="30" t="s">
        <v>283</v>
      </c>
      <c r="D320" s="29">
        <v>11205.834310995348</v>
      </c>
      <c r="E320" s="29">
        <v>2684.8221550142894</v>
      </c>
      <c r="F320" s="38">
        <v>23.959145570980805</v>
      </c>
      <c r="G320" s="29">
        <v>-9.802579365079357</v>
      </c>
      <c r="H320" s="32" t="s">
        <v>356</v>
      </c>
      <c r="I320" s="32">
        <v>-24.200396825396865</v>
      </c>
      <c r="J320" s="32" t="s">
        <v>356</v>
      </c>
      <c r="K320" s="30" t="s">
        <v>357</v>
      </c>
    </row>
    <row r="321" spans="1:11" ht="15" customHeight="1">
      <c r="A321" s="32">
        <v>293</v>
      </c>
      <c r="B321" s="30"/>
      <c r="C321" s="30" t="s">
        <v>284</v>
      </c>
      <c r="D321" s="29">
        <v>14395.328423475938</v>
      </c>
      <c r="E321" s="29">
        <v>3048.806637879199</v>
      </c>
      <c r="F321" s="38">
        <v>21.17913914980361</v>
      </c>
      <c r="G321" s="29">
        <v>-7.5876322751323135</v>
      </c>
      <c r="H321" s="32" t="s">
        <v>356</v>
      </c>
      <c r="I321" s="32">
        <v>-12.803240740740804</v>
      </c>
      <c r="J321" s="32" t="s">
        <v>356</v>
      </c>
      <c r="K321" s="30" t="s">
        <v>357</v>
      </c>
    </row>
    <row r="322" spans="1:11" ht="15" customHeight="1">
      <c r="A322" s="32">
        <v>294</v>
      </c>
      <c r="B322" s="30"/>
      <c r="C322" s="30" t="s">
        <v>285</v>
      </c>
      <c r="D322" s="29">
        <v>14353.009657362767</v>
      </c>
      <c r="E322" s="29">
        <v>3599.6658427568605</v>
      </c>
      <c r="F322" s="38">
        <v>25.079519408741664</v>
      </c>
      <c r="G322" s="29">
        <v>-7.94201940035256</v>
      </c>
      <c r="H322" s="32" t="s">
        <v>356</v>
      </c>
      <c r="I322" s="32">
        <v>-8.664296737213395</v>
      </c>
      <c r="J322" s="32" t="s">
        <v>356</v>
      </c>
      <c r="K322" s="30" t="s">
        <v>357</v>
      </c>
    </row>
    <row r="323" spans="1:11" ht="15" customHeight="1">
      <c r="A323" s="32">
        <v>295</v>
      </c>
      <c r="B323" s="30"/>
      <c r="C323" s="30" t="s">
        <v>286</v>
      </c>
      <c r="D323" s="29">
        <v>6241.272730417337</v>
      </c>
      <c r="E323" s="29">
        <v>4212.841599232744</v>
      </c>
      <c r="F323" s="38">
        <v>67.499719707827</v>
      </c>
      <c r="G323" s="29">
        <v>2.4344135802469</v>
      </c>
      <c r="H323" s="32" t="s">
        <v>356</v>
      </c>
      <c r="I323" s="32">
        <v>-9.824845679012356</v>
      </c>
      <c r="J323" s="32" t="s">
        <v>356</v>
      </c>
      <c r="K323" s="30" t="s">
        <v>357</v>
      </c>
    </row>
    <row r="324" spans="1:11" ht="15" customHeight="1">
      <c r="A324" s="32">
        <v>296</v>
      </c>
      <c r="B324" s="30"/>
      <c r="C324" s="30" t="s">
        <v>178</v>
      </c>
      <c r="D324" s="29">
        <v>16676.258269671933</v>
      </c>
      <c r="E324" s="29">
        <v>2632.9842860800172</v>
      </c>
      <c r="F324" s="38">
        <v>15.788819311274766</v>
      </c>
      <c r="G324" s="29">
        <v>-2.3503637566137128</v>
      </c>
      <c r="H324" s="32" t="s">
        <v>356</v>
      </c>
      <c r="I324" s="32">
        <v>-12.951719576719587</v>
      </c>
      <c r="J324" s="32" t="s">
        <v>356</v>
      </c>
      <c r="K324" s="30" t="s">
        <v>357</v>
      </c>
    </row>
    <row r="325" spans="1:11" ht="15" customHeight="1">
      <c r="A325" s="32"/>
      <c r="B325" s="30"/>
      <c r="C325" s="30"/>
      <c r="D325" s="29"/>
      <c r="E325" s="29"/>
      <c r="F325" s="38"/>
      <c r="G325" s="29"/>
      <c r="H325" s="32"/>
      <c r="I325" s="32"/>
      <c r="J325" s="32"/>
      <c r="K325" s="30"/>
    </row>
    <row r="326" spans="1:11" ht="15" customHeight="1">
      <c r="A326" s="32">
        <v>297</v>
      </c>
      <c r="B326" s="30" t="s">
        <v>287</v>
      </c>
      <c r="C326" s="30" t="s">
        <v>287</v>
      </c>
      <c r="D326" s="29">
        <v>14134.17289418189</v>
      </c>
      <c r="E326" s="29">
        <v>1300.12425</v>
      </c>
      <c r="F326" s="38">
        <v>9.19844592063237</v>
      </c>
      <c r="G326" s="29">
        <v>-16.397392290249552</v>
      </c>
      <c r="H326" s="32" t="s">
        <v>356</v>
      </c>
      <c r="I326" s="32">
        <v>-12.660374149659834</v>
      </c>
      <c r="J326" s="32" t="s">
        <v>356</v>
      </c>
      <c r="K326" s="30" t="s">
        <v>357</v>
      </c>
    </row>
    <row r="327" spans="1:11" ht="15" customHeight="1">
      <c r="A327" s="32">
        <v>298</v>
      </c>
      <c r="B327" s="30"/>
      <c r="C327" s="30" t="s">
        <v>288</v>
      </c>
      <c r="D327" s="29">
        <v>8415.564948606761</v>
      </c>
      <c r="E327" s="29">
        <v>1159.057</v>
      </c>
      <c r="F327" s="38">
        <v>13.772777075315515</v>
      </c>
      <c r="G327" s="29">
        <v>-8.876842403627979</v>
      </c>
      <c r="H327" s="32" t="s">
        <v>356</v>
      </c>
      <c r="I327" s="32">
        <v>-6.643636621315227</v>
      </c>
      <c r="J327" s="32" t="s">
        <v>356</v>
      </c>
      <c r="K327" s="30" t="s">
        <v>357</v>
      </c>
    </row>
    <row r="328" spans="1:11" ht="15" customHeight="1">
      <c r="A328" s="32">
        <v>299</v>
      </c>
      <c r="B328" s="30"/>
      <c r="C328" s="30" t="s">
        <v>289</v>
      </c>
      <c r="D328" s="29">
        <v>10335.751503699523</v>
      </c>
      <c r="E328" s="29">
        <v>1023.2</v>
      </c>
      <c r="F328" s="38">
        <v>9.899618809853946</v>
      </c>
      <c r="G328" s="29">
        <v>-4.955357142857155</v>
      </c>
      <c r="H328" s="32" t="s">
        <v>356</v>
      </c>
      <c r="I328" s="32">
        <v>-22.26451719576717</v>
      </c>
      <c r="J328" s="32" t="s">
        <v>356</v>
      </c>
      <c r="K328" s="30" t="s">
        <v>357</v>
      </c>
    </row>
    <row r="329" spans="1:11" ht="15" customHeight="1">
      <c r="A329" s="32">
        <v>300</v>
      </c>
      <c r="B329" s="30"/>
      <c r="C329" s="30" t="s">
        <v>290</v>
      </c>
      <c r="D329" s="29">
        <v>9599.212880355948</v>
      </c>
      <c r="E329" s="29">
        <v>2132.8990000000003</v>
      </c>
      <c r="F329" s="38">
        <v>22.219519731298117</v>
      </c>
      <c r="G329" s="29">
        <v>-12.700538548752933</v>
      </c>
      <c r="H329" s="32" t="s">
        <v>356</v>
      </c>
      <c r="I329" s="32">
        <v>-31.749929138321978</v>
      </c>
      <c r="J329" s="32" t="s">
        <v>356</v>
      </c>
      <c r="K329" s="30" t="s">
        <v>357</v>
      </c>
    </row>
    <row r="330" spans="1:11" ht="15" customHeight="1">
      <c r="A330" s="32">
        <v>301</v>
      </c>
      <c r="B330" s="30"/>
      <c r="C330" s="30" t="s">
        <v>291</v>
      </c>
      <c r="D330" s="29">
        <v>7879.464452124999</v>
      </c>
      <c r="E330" s="29">
        <v>1005.2547500000001</v>
      </c>
      <c r="F330" s="38">
        <v>12.757907039340658</v>
      </c>
      <c r="G330" s="29">
        <v>-24.635770975056463</v>
      </c>
      <c r="H330" s="32" t="s">
        <v>356</v>
      </c>
      <c r="I330" s="32">
        <v>-28.20436507936503</v>
      </c>
      <c r="J330" s="32" t="s">
        <v>356</v>
      </c>
      <c r="K330" s="30" t="s">
        <v>357</v>
      </c>
    </row>
    <row r="331" spans="1:11" ht="15" customHeight="1">
      <c r="A331" s="32">
        <v>302</v>
      </c>
      <c r="B331" s="30"/>
      <c r="C331" s="30" t="s">
        <v>292</v>
      </c>
      <c r="D331" s="29">
        <v>4829.381614300001</v>
      </c>
      <c r="E331" s="29">
        <v>1911.049</v>
      </c>
      <c r="F331" s="38">
        <v>39.57129820392126</v>
      </c>
      <c r="G331" s="29">
        <v>-11.802154195011116</v>
      </c>
      <c r="H331" s="32" t="s">
        <v>356</v>
      </c>
      <c r="I331" s="32">
        <v>-16.11819727891155</v>
      </c>
      <c r="J331" s="32" t="s">
        <v>356</v>
      </c>
      <c r="K331" s="30" t="s">
        <v>357</v>
      </c>
    </row>
    <row r="332" spans="1:11" ht="15" customHeight="1">
      <c r="A332" s="32">
        <v>303</v>
      </c>
      <c r="B332" s="30"/>
      <c r="C332" s="30" t="s">
        <v>293</v>
      </c>
      <c r="D332" s="29">
        <v>4695.602816840002</v>
      </c>
      <c r="E332" s="29">
        <v>1415.5092</v>
      </c>
      <c r="F332" s="38">
        <v>30.14542019873382</v>
      </c>
      <c r="G332" s="29">
        <v>4.960317460317685</v>
      </c>
      <c r="H332" s="32" t="s">
        <v>356</v>
      </c>
      <c r="I332" s="32">
        <v>-13.959325396825356</v>
      </c>
      <c r="J332" s="32" t="s">
        <v>356</v>
      </c>
      <c r="K332" s="30" t="s">
        <v>357</v>
      </c>
    </row>
    <row r="333" spans="1:11" ht="15" customHeight="1">
      <c r="A333" s="32">
        <v>304</v>
      </c>
      <c r="B333" s="30"/>
      <c r="C333" s="30" t="s">
        <v>294</v>
      </c>
      <c r="D333" s="29">
        <v>9487.632801569396</v>
      </c>
      <c r="E333" s="29">
        <v>1344.2331</v>
      </c>
      <c r="F333" s="38">
        <v>14.168266501393727</v>
      </c>
      <c r="G333" s="29">
        <v>-6.640762786596101</v>
      </c>
      <c r="H333" s="32" t="s">
        <v>356</v>
      </c>
      <c r="I333" s="32">
        <v>-7.956569664902972</v>
      </c>
      <c r="J333" s="32" t="s">
        <v>356</v>
      </c>
      <c r="K333" s="30" t="s">
        <v>357</v>
      </c>
    </row>
    <row r="334" spans="1:11" ht="15" customHeight="1">
      <c r="A334" s="32">
        <v>305</v>
      </c>
      <c r="B334" s="30"/>
      <c r="C334" s="30" t="s">
        <v>295</v>
      </c>
      <c r="D334" s="29">
        <v>6745.599994934937</v>
      </c>
      <c r="E334" s="29">
        <v>1243.7157000000002</v>
      </c>
      <c r="F334" s="38">
        <v>18.437436268587938</v>
      </c>
      <c r="G334" s="29">
        <v>-6.258680555555566</v>
      </c>
      <c r="H334" s="32" t="s">
        <v>356</v>
      </c>
      <c r="I334" s="32">
        <v>-12.631448412698463</v>
      </c>
      <c r="J334" s="32" t="s">
        <v>356</v>
      </c>
      <c r="K334" s="30" t="s">
        <v>357</v>
      </c>
    </row>
    <row r="335" spans="1:11" ht="15" customHeight="1">
      <c r="A335" s="32">
        <v>306</v>
      </c>
      <c r="B335" s="30"/>
      <c r="C335" s="30" t="s">
        <v>296</v>
      </c>
      <c r="D335" s="29">
        <v>11830.152388391496</v>
      </c>
      <c r="E335" s="29">
        <v>1795.6725</v>
      </c>
      <c r="F335" s="38">
        <v>15.17877742438913</v>
      </c>
      <c r="G335" s="29">
        <v>-7.804873511904594</v>
      </c>
      <c r="H335" s="32" t="s">
        <v>356</v>
      </c>
      <c r="I335" s="32">
        <v>-16.616071428571388</v>
      </c>
      <c r="J335" s="32" t="s">
        <v>356</v>
      </c>
      <c r="K335" s="30" t="s">
        <v>357</v>
      </c>
    </row>
    <row r="336" spans="1:11" ht="15" customHeight="1">
      <c r="A336" s="32"/>
      <c r="B336" s="30"/>
      <c r="C336" s="30"/>
      <c r="D336" s="29"/>
      <c r="E336" s="29"/>
      <c r="F336" s="38"/>
      <c r="G336" s="29"/>
      <c r="H336" s="32"/>
      <c r="I336" s="32"/>
      <c r="J336" s="32"/>
      <c r="K336" s="30"/>
    </row>
    <row r="337" spans="1:11" ht="15" customHeight="1">
      <c r="A337" s="32">
        <v>307</v>
      </c>
      <c r="B337" s="30" t="s">
        <v>297</v>
      </c>
      <c r="C337" s="30" t="s">
        <v>297</v>
      </c>
      <c r="D337" s="29">
        <v>5198.610206125694</v>
      </c>
      <c r="E337" s="29">
        <v>782.3302385426248</v>
      </c>
      <c r="F337" s="38">
        <v>15.048834352319378</v>
      </c>
      <c r="G337" s="29">
        <v>-3.720238095237453</v>
      </c>
      <c r="H337" s="32" t="s">
        <v>356</v>
      </c>
      <c r="I337" s="32">
        <v>-34.5277777777777</v>
      </c>
      <c r="J337" s="32" t="s">
        <v>356</v>
      </c>
      <c r="K337" s="30" t="s">
        <v>357</v>
      </c>
    </row>
    <row r="338" spans="1:11" ht="15" customHeight="1">
      <c r="A338" s="32">
        <v>308</v>
      </c>
      <c r="B338" s="30"/>
      <c r="C338" s="30" t="s">
        <v>298</v>
      </c>
      <c r="D338" s="29">
        <v>14622.871988071503</v>
      </c>
      <c r="E338" s="29">
        <v>995.505855009597</v>
      </c>
      <c r="F338" s="38">
        <v>6.807868220563466</v>
      </c>
      <c r="G338" s="29">
        <v>-2.9618055555555776</v>
      </c>
      <c r="H338" s="32" t="s">
        <v>356</v>
      </c>
      <c r="I338" s="32">
        <v>-12.277876984126967</v>
      </c>
      <c r="J338" s="32" t="s">
        <v>356</v>
      </c>
      <c r="K338" s="30" t="s">
        <v>357</v>
      </c>
    </row>
    <row r="339" spans="1:11" ht="15" customHeight="1">
      <c r="A339" s="32">
        <v>309</v>
      </c>
      <c r="B339" s="30"/>
      <c r="C339" s="30" t="s">
        <v>299</v>
      </c>
      <c r="D339" s="29">
        <v>14180.109851891519</v>
      </c>
      <c r="E339" s="29">
        <v>1173.5195137507567</v>
      </c>
      <c r="F339" s="38">
        <v>8.275813981752886</v>
      </c>
      <c r="G339" s="29">
        <v>-1.0982142857138308</v>
      </c>
      <c r="H339" s="32" t="s">
        <v>356</v>
      </c>
      <c r="I339" s="32">
        <v>-13.055555555555504</v>
      </c>
      <c r="J339" s="32" t="s">
        <v>356</v>
      </c>
      <c r="K339" s="30" t="s">
        <v>357</v>
      </c>
    </row>
    <row r="340" spans="1:11" ht="15" customHeight="1">
      <c r="A340" s="32">
        <v>310</v>
      </c>
      <c r="B340" s="30"/>
      <c r="C340" s="30" t="s">
        <v>300</v>
      </c>
      <c r="D340" s="29">
        <v>7619.618986991919</v>
      </c>
      <c r="E340" s="29">
        <v>1160.5648516974122</v>
      </c>
      <c r="F340" s="38">
        <v>15.231271454369416</v>
      </c>
      <c r="G340" s="29">
        <v>-8.684523809523355</v>
      </c>
      <c r="H340" s="32" t="s">
        <v>356</v>
      </c>
      <c r="I340" s="32">
        <v>-26.25520833333353</v>
      </c>
      <c r="J340" s="32" t="s">
        <v>356</v>
      </c>
      <c r="K340" s="30" t="s">
        <v>357</v>
      </c>
    </row>
    <row r="341" spans="1:11" ht="15" customHeight="1">
      <c r="A341" s="32">
        <v>311</v>
      </c>
      <c r="B341" s="30"/>
      <c r="C341" s="30" t="s">
        <v>301</v>
      </c>
      <c r="D341" s="29">
        <v>7350.462622826211</v>
      </c>
      <c r="E341" s="29">
        <v>1605.6860870104006</v>
      </c>
      <c r="F341" s="38">
        <v>21.844694264876395</v>
      </c>
      <c r="G341" s="29">
        <v>-9.843253968253737</v>
      </c>
      <c r="H341" s="32" t="s">
        <v>356</v>
      </c>
      <c r="I341" s="32">
        <v>-14.575396825396725</v>
      </c>
      <c r="J341" s="32" t="s">
        <v>356</v>
      </c>
      <c r="K341" s="30" t="s">
        <v>357</v>
      </c>
    </row>
    <row r="342" spans="1:11" ht="15" customHeight="1">
      <c r="A342" s="32">
        <v>312</v>
      </c>
      <c r="B342" s="30"/>
      <c r="C342" s="30" t="s">
        <v>302</v>
      </c>
      <c r="D342" s="29">
        <v>7580.065326813963</v>
      </c>
      <c r="E342" s="29">
        <v>1062.2261630618616</v>
      </c>
      <c r="F342" s="38">
        <v>14.013416999248134</v>
      </c>
      <c r="G342" s="29">
        <v>-2.253224206349441</v>
      </c>
      <c r="H342" s="32" t="s">
        <v>356</v>
      </c>
      <c r="I342" s="32">
        <v>-16.472594246031726</v>
      </c>
      <c r="J342" s="32" t="s">
        <v>356</v>
      </c>
      <c r="K342" s="30" t="s">
        <v>357</v>
      </c>
    </row>
    <row r="343" spans="1:11" ht="15" customHeight="1">
      <c r="A343" s="32">
        <v>313</v>
      </c>
      <c r="B343" s="30"/>
      <c r="C343" s="30" t="s">
        <v>303</v>
      </c>
      <c r="D343" s="29">
        <v>9553.381575697229</v>
      </c>
      <c r="E343" s="29">
        <v>681.1524735227799</v>
      </c>
      <c r="F343" s="38">
        <v>7.129961973418483</v>
      </c>
      <c r="G343" s="29">
        <v>-1.7760989010995816</v>
      </c>
      <c r="H343" s="32" t="s">
        <v>356</v>
      </c>
      <c r="I343" s="32">
        <v>-11.898656898656885</v>
      </c>
      <c r="J343" s="32" t="s">
        <v>356</v>
      </c>
      <c r="K343" s="30" t="s">
        <v>357</v>
      </c>
    </row>
    <row r="344" spans="1:11" ht="15" customHeight="1">
      <c r="A344" s="32">
        <v>314</v>
      </c>
      <c r="B344" s="30"/>
      <c r="C344" s="30" t="s">
        <v>304</v>
      </c>
      <c r="D344" s="29">
        <v>10598.957725050432</v>
      </c>
      <c r="E344" s="29">
        <v>924.1406728153827</v>
      </c>
      <c r="F344" s="38">
        <v>8.719165570697523</v>
      </c>
      <c r="G344" s="29">
        <v>-8.352591036414518</v>
      </c>
      <c r="H344" s="32" t="s">
        <v>356</v>
      </c>
      <c r="I344" s="32">
        <v>-14.030462184873993</v>
      </c>
      <c r="J344" s="32" t="s">
        <v>356</v>
      </c>
      <c r="K344" s="30" t="s">
        <v>357</v>
      </c>
    </row>
    <row r="345" spans="1:11" ht="15" customHeight="1">
      <c r="A345" s="32">
        <v>315</v>
      </c>
      <c r="B345" s="30"/>
      <c r="C345" s="30" t="s">
        <v>305</v>
      </c>
      <c r="D345" s="29">
        <v>31914.290074889206</v>
      </c>
      <c r="E345" s="29">
        <v>522.515156639317</v>
      </c>
      <c r="F345" s="38">
        <v>1.6372451193907087</v>
      </c>
      <c r="G345" s="29">
        <v>-1.2090773809524489</v>
      </c>
      <c r="H345" s="32" t="s">
        <v>356</v>
      </c>
      <c r="I345" s="32">
        <v>-8.660714285714246</v>
      </c>
      <c r="J345" s="32" t="s">
        <v>356</v>
      </c>
      <c r="K345" s="30" t="s">
        <v>357</v>
      </c>
    </row>
    <row r="346" spans="1:11" ht="15" customHeight="1">
      <c r="A346" s="32">
        <v>316</v>
      </c>
      <c r="B346" s="30"/>
      <c r="C346" s="30" t="s">
        <v>306</v>
      </c>
      <c r="D346" s="29">
        <v>6844.87023527979</v>
      </c>
      <c r="E346" s="29">
        <v>634.3032197029485</v>
      </c>
      <c r="F346" s="38">
        <v>9.266840683606047</v>
      </c>
      <c r="G346" s="29">
        <v>-2.6636904761904745</v>
      </c>
      <c r="H346" s="32" t="s">
        <v>356</v>
      </c>
      <c r="I346" s="32">
        <v>-3.541666666666727</v>
      </c>
      <c r="J346" s="32" t="s">
        <v>356</v>
      </c>
      <c r="K346" s="30" t="s">
        <v>357</v>
      </c>
    </row>
    <row r="347" spans="1:11" ht="15" customHeight="1">
      <c r="A347" s="32">
        <v>317</v>
      </c>
      <c r="B347" s="30"/>
      <c r="C347" s="30" t="s">
        <v>307</v>
      </c>
      <c r="D347" s="29">
        <v>3481.2375028830447</v>
      </c>
      <c r="E347" s="29">
        <v>921.2118682469186</v>
      </c>
      <c r="F347" s="38">
        <v>26.462195339559614</v>
      </c>
      <c r="G347" s="29">
        <v>-9.42460317460328</v>
      </c>
      <c r="H347" s="32" t="s">
        <v>356</v>
      </c>
      <c r="I347" s="32">
        <v>-19.077380952380974</v>
      </c>
      <c r="J347" s="32" t="s">
        <v>356</v>
      </c>
      <c r="K347" s="30" t="s">
        <v>357</v>
      </c>
    </row>
    <row r="348" spans="1:11" ht="15" customHeight="1">
      <c r="A348" s="32">
        <v>318</v>
      </c>
      <c r="B348" s="30"/>
      <c r="C348" s="30" t="s">
        <v>308</v>
      </c>
      <c r="D348" s="29">
        <v>3597.085779126872</v>
      </c>
      <c r="E348" s="29">
        <v>210.40825</v>
      </c>
      <c r="F348" s="38">
        <v>5.849408741402682</v>
      </c>
      <c r="G348" s="29">
        <v>-23.945578231292657</v>
      </c>
      <c r="H348" s="32" t="s">
        <v>356</v>
      </c>
      <c r="I348" s="32">
        <v>-17.323129251700692</v>
      </c>
      <c r="J348" s="32" t="s">
        <v>356</v>
      </c>
      <c r="K348" s="30" t="s">
        <v>357</v>
      </c>
    </row>
  </sheetData>
  <sheetProtection/>
  <mergeCells count="1">
    <mergeCell ref="A1:K1"/>
  </mergeCells>
  <printOptions/>
  <pageMargins left="0.89" right="0.748031496062992" top="0.73" bottom="0.47244094488189" header="0.63" footer="0.52"/>
  <pageSetup horizontalDpi="300" verticalDpi="300" orientation="landscape" paperSize="9" scale="105" r:id="rId1"/>
  <rowBreaks count="10" manualBreakCount="10">
    <brk id="32" max="255" man="1"/>
    <brk id="65" max="255" man="1"/>
    <brk id="96" max="10" man="1"/>
    <brk id="160" max="10" man="1"/>
    <brk id="190" max="10" man="1"/>
    <brk id="219" max="10" man="1"/>
    <brk id="251" max="10" man="1"/>
    <brk id="283" max="10" man="1"/>
    <brk id="315" max="10" man="1"/>
    <brk id="3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zoomScalePageLayoutView="0" workbookViewId="0" topLeftCell="A1">
      <selection activeCell="B1" sqref="A1:M10"/>
    </sheetView>
  </sheetViews>
  <sheetFormatPr defaultColWidth="9.140625" defaultRowHeight="12.75"/>
  <cols>
    <col min="1" max="1" width="7.57421875" style="0" customWidth="1"/>
    <col min="2" max="2" width="16.7109375" style="0" customWidth="1"/>
    <col min="3" max="3" width="21.140625" style="0" customWidth="1"/>
    <col min="4" max="5" width="0" style="0" hidden="1" customWidth="1"/>
    <col min="6" max="6" width="13.140625" style="0" customWidth="1"/>
    <col min="7" max="7" width="0" style="0" hidden="1" customWidth="1"/>
    <col min="8" max="8" width="17.140625" style="0" customWidth="1"/>
    <col min="9" max="9" width="0" style="0" hidden="1" customWidth="1"/>
    <col min="10" max="10" width="16.140625" style="0" customWidth="1"/>
    <col min="11" max="11" width="21.140625" style="0" customWidth="1"/>
  </cols>
  <sheetData>
    <row r="1" ht="12.75">
      <c r="A1" s="12" t="s">
        <v>385</v>
      </c>
    </row>
    <row r="3" spans="1:11" ht="66">
      <c r="A3" s="6" t="s">
        <v>331</v>
      </c>
      <c r="B3" s="6" t="s">
        <v>361</v>
      </c>
      <c r="C3" s="6" t="s">
        <v>329</v>
      </c>
      <c r="D3" s="6" t="s">
        <v>351</v>
      </c>
      <c r="E3" s="6" t="s">
        <v>352</v>
      </c>
      <c r="F3" s="6" t="s">
        <v>365</v>
      </c>
      <c r="G3" s="6" t="s">
        <v>353</v>
      </c>
      <c r="H3" s="6" t="s">
        <v>362</v>
      </c>
      <c r="I3" s="6" t="s">
        <v>354</v>
      </c>
      <c r="J3" s="6" t="s">
        <v>363</v>
      </c>
      <c r="K3" s="6" t="s">
        <v>364</v>
      </c>
    </row>
    <row r="4" spans="1:11" ht="12.75">
      <c r="A4" s="11" t="s">
        <v>366</v>
      </c>
      <c r="B4" s="11">
        <v>1</v>
      </c>
      <c r="C4" s="11">
        <v>2</v>
      </c>
      <c r="D4" s="11"/>
      <c r="E4" s="11"/>
      <c r="F4" s="11">
        <v>15</v>
      </c>
      <c r="G4" s="11"/>
      <c r="H4" s="11">
        <v>16</v>
      </c>
      <c r="I4" s="11"/>
      <c r="J4" s="11">
        <v>17</v>
      </c>
      <c r="K4" s="11">
        <v>18</v>
      </c>
    </row>
    <row r="5" spans="1:11" ht="15" customHeight="1">
      <c r="A5" s="17"/>
      <c r="B5" s="18"/>
      <c r="C5" s="18"/>
      <c r="D5" s="19"/>
      <c r="E5" s="19"/>
      <c r="F5" s="20"/>
      <c r="G5" s="19"/>
      <c r="H5" s="17"/>
      <c r="I5" s="17"/>
      <c r="J5" s="17"/>
      <c r="K5" s="18"/>
    </row>
    <row r="6" spans="1:11" ht="15" customHeight="1">
      <c r="A6" s="21"/>
      <c r="B6" s="22"/>
      <c r="C6" s="22"/>
      <c r="D6" s="23"/>
      <c r="E6" s="23"/>
      <c r="F6" s="24"/>
      <c r="G6" s="23"/>
      <c r="H6" s="21"/>
      <c r="I6" s="21"/>
      <c r="J6" s="21"/>
      <c r="K6" s="22"/>
    </row>
    <row r="7" spans="1:11" ht="15" customHeight="1">
      <c r="A7" s="21"/>
      <c r="B7" s="22"/>
      <c r="C7" s="22"/>
      <c r="D7" s="23"/>
      <c r="E7" s="23"/>
      <c r="F7" s="24"/>
      <c r="G7" s="23"/>
      <c r="H7" s="21"/>
      <c r="I7" s="21"/>
      <c r="J7" s="21"/>
      <c r="K7" s="22"/>
    </row>
    <row r="8" spans="1:11" ht="15" customHeight="1">
      <c r="A8" s="21"/>
      <c r="B8" s="22"/>
      <c r="C8" s="22"/>
      <c r="D8" s="23"/>
      <c r="E8" s="23"/>
      <c r="F8" s="24"/>
      <c r="G8" s="23"/>
      <c r="H8" s="21"/>
      <c r="I8" s="21"/>
      <c r="J8" s="21"/>
      <c r="K8" s="22"/>
    </row>
    <row r="9" spans="1:11" ht="15" customHeight="1">
      <c r="A9" s="21"/>
      <c r="B9" s="22"/>
      <c r="C9" s="22"/>
      <c r="D9" s="23"/>
      <c r="E9" s="23"/>
      <c r="F9" s="24"/>
      <c r="G9" s="23"/>
      <c r="H9" s="21"/>
      <c r="I9" s="21"/>
      <c r="J9" s="21"/>
      <c r="K9" s="22"/>
    </row>
    <row r="10" spans="1:11" ht="15" customHeight="1">
      <c r="A10" s="21"/>
      <c r="B10" s="22"/>
      <c r="C10" s="22"/>
      <c r="D10" s="23"/>
      <c r="E10" s="23"/>
      <c r="F10" s="24"/>
      <c r="G10" s="23"/>
      <c r="H10" s="21"/>
      <c r="I10" s="21"/>
      <c r="J10" s="21"/>
      <c r="K10" s="22"/>
    </row>
    <row r="11" spans="1:11" ht="15" customHeight="1">
      <c r="A11" s="21"/>
      <c r="B11" s="22"/>
      <c r="C11" s="22"/>
      <c r="D11" s="23"/>
      <c r="E11" s="23"/>
      <c r="F11" s="24"/>
      <c r="G11" s="23"/>
      <c r="H11" s="21"/>
      <c r="I11" s="21"/>
      <c r="J11" s="21"/>
      <c r="K11" s="22"/>
    </row>
    <row r="12" spans="1:11" ht="15" customHeight="1">
      <c r="A12" s="75" t="s">
        <v>375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>
      <c r="A13" s="21"/>
      <c r="B13" s="22"/>
      <c r="C13" s="22"/>
      <c r="D13" s="23"/>
      <c r="E13" s="23"/>
      <c r="F13" s="24"/>
      <c r="G13" s="23"/>
      <c r="H13" s="21"/>
      <c r="I13" s="21"/>
      <c r="J13" s="21"/>
      <c r="K13" s="22"/>
    </row>
    <row r="14" spans="1:11" ht="15" customHeight="1">
      <c r="A14" s="21"/>
      <c r="B14" s="22"/>
      <c r="C14" s="22"/>
      <c r="D14" s="23"/>
      <c r="E14" s="23"/>
      <c r="F14" s="24"/>
      <c r="G14" s="23"/>
      <c r="H14" s="21"/>
      <c r="I14" s="21"/>
      <c r="J14" s="21"/>
      <c r="K14" s="22"/>
    </row>
    <row r="15" spans="1:11" ht="15" customHeight="1">
      <c r="A15" s="21"/>
      <c r="B15" s="22"/>
      <c r="C15" s="22"/>
      <c r="D15" s="23"/>
      <c r="E15" s="23"/>
      <c r="F15" s="24"/>
      <c r="G15" s="23"/>
      <c r="H15" s="21"/>
      <c r="I15" s="21"/>
      <c r="J15" s="21"/>
      <c r="K15" s="22"/>
    </row>
    <row r="16" spans="1:11" ht="15" customHeight="1">
      <c r="A16" s="21"/>
      <c r="B16" s="22"/>
      <c r="C16" s="22"/>
      <c r="D16" s="23"/>
      <c r="E16" s="23"/>
      <c r="F16" s="24"/>
      <c r="G16" s="23"/>
      <c r="H16" s="21"/>
      <c r="I16" s="21"/>
      <c r="J16" s="21"/>
      <c r="K16" s="22"/>
    </row>
    <row r="17" spans="1:11" ht="15" customHeight="1">
      <c r="A17" s="21"/>
      <c r="B17" s="22"/>
      <c r="C17" s="22"/>
      <c r="D17" s="23"/>
      <c r="E17" s="23"/>
      <c r="F17" s="24"/>
      <c r="G17" s="23"/>
      <c r="H17" s="21"/>
      <c r="I17" s="21"/>
      <c r="J17" s="21"/>
      <c r="K17" s="22"/>
    </row>
    <row r="18" spans="1:11" ht="15" customHeight="1">
      <c r="A18" s="21"/>
      <c r="B18" s="22"/>
      <c r="C18" s="22"/>
      <c r="D18" s="23"/>
      <c r="E18" s="23"/>
      <c r="F18" s="24"/>
      <c r="G18" s="23"/>
      <c r="H18" s="21"/>
      <c r="I18" s="21"/>
      <c r="J18" s="21"/>
      <c r="K18" s="22"/>
    </row>
    <row r="19" spans="1:11" ht="15" customHeight="1">
      <c r="A19" s="21"/>
      <c r="B19" s="22"/>
      <c r="C19" s="22"/>
      <c r="D19" s="23"/>
      <c r="E19" s="23"/>
      <c r="F19" s="24"/>
      <c r="G19" s="23"/>
      <c r="H19" s="21"/>
      <c r="I19" s="21"/>
      <c r="J19" s="21"/>
      <c r="K19" s="22"/>
    </row>
    <row r="20" spans="1:11" ht="15" customHeight="1">
      <c r="A20" s="21"/>
      <c r="B20" s="22"/>
      <c r="C20" s="22"/>
      <c r="D20" s="23"/>
      <c r="E20" s="23"/>
      <c r="F20" s="24"/>
      <c r="G20" s="23"/>
      <c r="H20" s="21"/>
      <c r="I20" s="21"/>
      <c r="J20" s="21"/>
      <c r="K20" s="22"/>
    </row>
    <row r="21" spans="1:11" ht="15" customHeight="1">
      <c r="A21" s="21"/>
      <c r="B21" s="22"/>
      <c r="C21" s="22"/>
      <c r="D21" s="23"/>
      <c r="E21" s="23"/>
      <c r="F21" s="24"/>
      <c r="G21" s="23"/>
      <c r="H21" s="21"/>
      <c r="I21" s="21"/>
      <c r="J21" s="21"/>
      <c r="K21" s="22"/>
    </row>
    <row r="22" spans="1:11" ht="15" customHeight="1">
      <c r="A22" s="21"/>
      <c r="B22" s="22"/>
      <c r="C22" s="22"/>
      <c r="D22" s="23"/>
      <c r="E22" s="23"/>
      <c r="F22" s="24"/>
      <c r="G22" s="23"/>
      <c r="H22" s="21"/>
      <c r="I22" s="21"/>
      <c r="J22" s="21"/>
      <c r="K22" s="22"/>
    </row>
    <row r="23" spans="1:11" ht="15" customHeight="1">
      <c r="A23" s="21"/>
      <c r="B23" s="22"/>
      <c r="C23" s="22"/>
      <c r="D23" s="23"/>
      <c r="E23" s="23"/>
      <c r="F23" s="24"/>
      <c r="G23" s="23"/>
      <c r="H23" s="21"/>
      <c r="I23" s="21"/>
      <c r="J23" s="21"/>
      <c r="K23" s="22"/>
    </row>
    <row r="24" spans="1:11" ht="15" customHeight="1">
      <c r="A24" s="21"/>
      <c r="B24" s="22"/>
      <c r="C24" s="22"/>
      <c r="D24" s="23"/>
      <c r="E24" s="23"/>
      <c r="F24" s="24"/>
      <c r="G24" s="23"/>
      <c r="H24" s="21"/>
      <c r="I24" s="21"/>
      <c r="J24" s="21"/>
      <c r="K24" s="22"/>
    </row>
    <row r="25" spans="1:11" ht="15" customHeight="1">
      <c r="A25" s="21"/>
      <c r="B25" s="22"/>
      <c r="C25" s="22"/>
      <c r="D25" s="23"/>
      <c r="E25" s="23"/>
      <c r="F25" s="24"/>
      <c r="G25" s="23"/>
      <c r="H25" s="21"/>
      <c r="I25" s="21"/>
      <c r="J25" s="21"/>
      <c r="K25" s="22"/>
    </row>
    <row r="26" spans="1:11" ht="15" customHeight="1">
      <c r="A26" s="21"/>
      <c r="B26" s="22"/>
      <c r="C26" s="22"/>
      <c r="D26" s="23"/>
      <c r="E26" s="23"/>
      <c r="F26" s="24"/>
      <c r="G26" s="23"/>
      <c r="H26" s="21"/>
      <c r="I26" s="21"/>
      <c r="J26" s="21"/>
      <c r="K26" s="22"/>
    </row>
    <row r="27" spans="1:11" ht="15" customHeight="1">
      <c r="A27" s="21"/>
      <c r="B27" s="22"/>
      <c r="C27" s="22"/>
      <c r="D27" s="23"/>
      <c r="E27" s="23"/>
      <c r="F27" s="24"/>
      <c r="G27" s="23"/>
      <c r="H27" s="21"/>
      <c r="I27" s="21"/>
      <c r="J27" s="21"/>
      <c r="K27" s="22"/>
    </row>
    <row r="28" spans="1:11" ht="15" customHeight="1">
      <c r="A28" s="21"/>
      <c r="B28" s="22"/>
      <c r="C28" s="22"/>
      <c r="D28" s="23"/>
      <c r="E28" s="23"/>
      <c r="F28" s="24"/>
      <c r="G28" s="23"/>
      <c r="H28" s="21"/>
      <c r="I28" s="21"/>
      <c r="J28" s="21"/>
      <c r="K28" s="22"/>
    </row>
    <row r="29" spans="1:11" ht="15" customHeight="1">
      <c r="A29" s="21"/>
      <c r="B29" s="22"/>
      <c r="C29" s="22"/>
      <c r="D29" s="23"/>
      <c r="E29" s="23"/>
      <c r="F29" s="24"/>
      <c r="G29" s="23"/>
      <c r="H29" s="21"/>
      <c r="I29" s="21"/>
      <c r="J29" s="21"/>
      <c r="K29" s="22"/>
    </row>
    <row r="30" spans="1:11" ht="15" customHeight="1">
      <c r="A30" s="21"/>
      <c r="B30" s="22"/>
      <c r="C30" s="22"/>
      <c r="D30" s="23"/>
      <c r="E30" s="23"/>
      <c r="F30" s="24"/>
      <c r="G30" s="23"/>
      <c r="H30" s="21"/>
      <c r="I30" s="21"/>
      <c r="J30" s="21"/>
      <c r="K30" s="22"/>
    </row>
    <row r="31" spans="1:11" ht="15" customHeight="1">
      <c r="A31" s="21"/>
      <c r="B31" s="22"/>
      <c r="C31" s="22"/>
      <c r="D31" s="23"/>
      <c r="E31" s="23"/>
      <c r="F31" s="24"/>
      <c r="G31" s="23"/>
      <c r="H31" s="21"/>
      <c r="I31" s="21"/>
      <c r="J31" s="21"/>
      <c r="K31" s="22"/>
    </row>
    <row r="32" spans="1:11" ht="15" customHeight="1">
      <c r="A32" s="21"/>
      <c r="B32" s="22"/>
      <c r="C32" s="22"/>
      <c r="D32" s="23"/>
      <c r="E32" s="23"/>
      <c r="F32" s="24"/>
      <c r="G32" s="23"/>
      <c r="H32" s="21"/>
      <c r="I32" s="21"/>
      <c r="J32" s="21"/>
      <c r="K32" s="22"/>
    </row>
    <row r="33" spans="1:11" ht="15" customHeight="1">
      <c r="A33" s="10"/>
      <c r="B33" s="8"/>
      <c r="C33" s="8"/>
      <c r="D33" s="7"/>
      <c r="E33" s="7"/>
      <c r="F33" s="9"/>
      <c r="G33" s="7"/>
      <c r="H33" s="10"/>
      <c r="I33" s="10"/>
      <c r="J33" s="10"/>
      <c r="K33" s="8"/>
    </row>
  </sheetData>
  <sheetProtection/>
  <mergeCells count="1">
    <mergeCell ref="A12:K12"/>
  </mergeCells>
  <printOptions/>
  <pageMargins left="0.96" right="0.56" top="0.9" bottom="0.49" header="0.95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28125" style="0" customWidth="1"/>
    <col min="3" max="3" width="18.00390625" style="0" customWidth="1"/>
    <col min="4" max="5" width="15.7109375" style="0" customWidth="1"/>
    <col min="6" max="6" width="11.57421875" style="0" customWidth="1"/>
    <col min="7" max="7" width="11.28125" style="0" customWidth="1"/>
    <col min="8" max="8" width="11.140625" style="0" customWidth="1"/>
    <col min="9" max="10" width="8.8515625" style="0" hidden="1" customWidth="1"/>
    <col min="11" max="11" width="11.57421875" style="0" bestFit="1" customWidth="1"/>
    <col min="12" max="12" width="11.140625" style="0" customWidth="1"/>
    <col min="13" max="13" width="0" style="0" hidden="1" customWidth="1"/>
  </cols>
  <sheetData>
    <row r="1" ht="12.75">
      <c r="A1" t="s">
        <v>386</v>
      </c>
    </row>
    <row r="3" spans="1:13" ht="68.25" customHeight="1">
      <c r="A3" s="15" t="s">
        <v>331</v>
      </c>
      <c r="B3" s="15" t="s">
        <v>361</v>
      </c>
      <c r="C3" s="15" t="s">
        <v>329</v>
      </c>
      <c r="D3" s="15" t="s">
        <v>369</v>
      </c>
      <c r="E3" s="15" t="s">
        <v>370</v>
      </c>
      <c r="F3" s="15" t="s">
        <v>371</v>
      </c>
      <c r="G3" s="15" t="s">
        <v>372</v>
      </c>
      <c r="H3" s="15" t="s">
        <v>376</v>
      </c>
      <c r="I3" s="15" t="s">
        <v>368</v>
      </c>
      <c r="J3" s="15" t="s">
        <v>349</v>
      </c>
      <c r="K3" s="15" t="s">
        <v>373</v>
      </c>
      <c r="L3" s="15" t="s">
        <v>374</v>
      </c>
      <c r="M3" s="13" t="s">
        <v>350</v>
      </c>
    </row>
    <row r="4" spans="1:13" ht="12.75">
      <c r="A4" s="16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/>
      <c r="J4" s="16"/>
      <c r="K4" s="16">
        <v>8</v>
      </c>
      <c r="L4" s="16">
        <v>9</v>
      </c>
      <c r="M4" s="14"/>
    </row>
    <row r="5" spans="1:13" ht="12.75">
      <c r="A5" s="32">
        <v>1</v>
      </c>
      <c r="B5" s="42" t="s">
        <v>100</v>
      </c>
      <c r="C5" s="42" t="s">
        <v>106</v>
      </c>
      <c r="D5" s="34">
        <v>260.73196675500003</v>
      </c>
      <c r="E5" s="34">
        <v>406.0524480534177</v>
      </c>
      <c r="F5" s="34">
        <v>666.7844148084176</v>
      </c>
      <c r="G5" s="34">
        <v>66.67844148084177</v>
      </c>
      <c r="H5" s="34">
        <v>600.1059733275758</v>
      </c>
      <c r="I5" s="43">
        <v>448.9946264833333</v>
      </c>
      <c r="J5" s="43">
        <v>12.05483488162879</v>
      </c>
      <c r="K5" s="31">
        <f>I5+J5</f>
        <v>461.0494613649621</v>
      </c>
      <c r="L5" s="34">
        <f aca="true" t="shared" si="0" ref="L5:L24">H5-K5</f>
        <v>139.05651196261374</v>
      </c>
      <c r="M5" s="33">
        <v>21.95115194327198</v>
      </c>
    </row>
    <row r="6" spans="1:13" ht="12.75">
      <c r="A6" s="32">
        <v>2</v>
      </c>
      <c r="B6" s="42" t="s">
        <v>100</v>
      </c>
      <c r="C6" s="42" t="s">
        <v>107</v>
      </c>
      <c r="D6" s="34">
        <v>409.58516755</v>
      </c>
      <c r="E6" s="34">
        <v>469.2072858588869</v>
      </c>
      <c r="F6" s="34">
        <v>878.7924534088871</v>
      </c>
      <c r="G6" s="34">
        <v>87.87924534088869</v>
      </c>
      <c r="H6" s="34">
        <v>790.9132080679984</v>
      </c>
      <c r="I6" s="43">
        <v>459.713324804</v>
      </c>
      <c r="J6" s="43">
        <v>14.41636079166667</v>
      </c>
      <c r="K6" s="31">
        <f aca="true" t="shared" si="1" ref="K6:K24">I6+J6</f>
        <v>474.1296855956667</v>
      </c>
      <c r="L6" s="34">
        <f t="shared" si="0"/>
        <v>316.78352247233175</v>
      </c>
      <c r="M6" s="33">
        <v>21.951151943271974</v>
      </c>
    </row>
    <row r="7" spans="1:13" ht="12.75">
      <c r="A7" s="32">
        <v>3</v>
      </c>
      <c r="B7" s="42" t="s">
        <v>100</v>
      </c>
      <c r="C7" s="42" t="s">
        <v>108</v>
      </c>
      <c r="D7" s="34">
        <v>41.16115731000001</v>
      </c>
      <c r="E7" s="34">
        <v>9.448177083333334</v>
      </c>
      <c r="F7" s="34">
        <v>50.60933439333334</v>
      </c>
      <c r="G7" s="34">
        <v>5.060933439333334</v>
      </c>
      <c r="H7" s="34">
        <v>45.54840095400001</v>
      </c>
      <c r="I7" s="43">
        <v>37.79270833333334</v>
      </c>
      <c r="J7" s="43">
        <v>1.7807237026515153</v>
      </c>
      <c r="K7" s="31">
        <f t="shared" si="1"/>
        <v>39.57343203598485</v>
      </c>
      <c r="L7" s="34">
        <f t="shared" si="0"/>
        <v>5.974968918015158</v>
      </c>
      <c r="M7" s="33">
        <v>2.327742108544882</v>
      </c>
    </row>
    <row r="8" spans="1:13" ht="12.75">
      <c r="A8" s="32">
        <v>4</v>
      </c>
      <c r="B8" s="42" t="s">
        <v>100</v>
      </c>
      <c r="C8" s="42" t="s">
        <v>109</v>
      </c>
      <c r="D8" s="34">
        <v>855.379130385</v>
      </c>
      <c r="E8" s="34">
        <v>228.28783509483333</v>
      </c>
      <c r="F8" s="34">
        <v>1083.6669654798334</v>
      </c>
      <c r="G8" s="34">
        <v>108.36669654798335</v>
      </c>
      <c r="H8" s="34">
        <v>975.30026893185</v>
      </c>
      <c r="I8" s="43">
        <v>913.1513403793333</v>
      </c>
      <c r="J8" s="43">
        <v>35.832080624053035</v>
      </c>
      <c r="K8" s="31">
        <f t="shared" si="1"/>
        <v>948.9834210033863</v>
      </c>
      <c r="L8" s="34">
        <f t="shared" si="0"/>
        <v>26.316847928463744</v>
      </c>
      <c r="M8" s="33">
        <v>0</v>
      </c>
    </row>
    <row r="9" spans="1:13" ht="12.75">
      <c r="A9" s="32">
        <v>5</v>
      </c>
      <c r="B9" s="42" t="s">
        <v>138</v>
      </c>
      <c r="C9" s="42" t="s">
        <v>139</v>
      </c>
      <c r="D9" s="34">
        <v>355.12118112</v>
      </c>
      <c r="E9" s="34">
        <v>0</v>
      </c>
      <c r="F9" s="34">
        <v>355.12118112</v>
      </c>
      <c r="G9" s="34">
        <v>35.512118112</v>
      </c>
      <c r="H9" s="34">
        <v>319.609063008</v>
      </c>
      <c r="I9" s="43">
        <v>0</v>
      </c>
      <c r="J9" s="43">
        <v>60.391479833926454</v>
      </c>
      <c r="K9" s="31">
        <f t="shared" si="1"/>
        <v>60.391479833926454</v>
      </c>
      <c r="L9" s="34">
        <f t="shared" si="0"/>
        <v>259.2175831740736</v>
      </c>
      <c r="M9" s="33">
        <v>0.006918081401282596</v>
      </c>
    </row>
    <row r="10" spans="1:13" ht="15" customHeight="1">
      <c r="A10" s="32">
        <v>6</v>
      </c>
      <c r="B10" s="42" t="s">
        <v>138</v>
      </c>
      <c r="C10" s="42" t="s">
        <v>143</v>
      </c>
      <c r="D10" s="34">
        <v>146.314458</v>
      </c>
      <c r="E10" s="34">
        <v>0</v>
      </c>
      <c r="F10" s="34">
        <v>146.314458</v>
      </c>
      <c r="G10" s="34">
        <v>14.631445800000002</v>
      </c>
      <c r="H10" s="34">
        <v>131.6830122</v>
      </c>
      <c r="I10" s="43">
        <v>0</v>
      </c>
      <c r="J10" s="43">
        <v>11.414801304863582</v>
      </c>
      <c r="K10" s="31">
        <f t="shared" si="1"/>
        <v>11.414801304863582</v>
      </c>
      <c r="L10" s="34">
        <f t="shared" si="0"/>
        <v>120.26821089513642</v>
      </c>
      <c r="M10" s="33">
        <v>0</v>
      </c>
    </row>
    <row r="11" spans="1:13" ht="12.75">
      <c r="A11" s="32">
        <v>7</v>
      </c>
      <c r="B11" s="42" t="s">
        <v>138</v>
      </c>
      <c r="C11" s="42" t="s">
        <v>147</v>
      </c>
      <c r="D11" s="34">
        <v>70.372422</v>
      </c>
      <c r="E11" s="34">
        <v>0</v>
      </c>
      <c r="F11" s="34">
        <v>70.372422</v>
      </c>
      <c r="G11" s="34">
        <v>7.037242200000001</v>
      </c>
      <c r="H11" s="34">
        <v>63.3351798</v>
      </c>
      <c r="I11" s="43">
        <v>0</v>
      </c>
      <c r="J11" s="43">
        <v>3.931218861209964</v>
      </c>
      <c r="K11" s="31">
        <f t="shared" si="1"/>
        <v>3.931218861209964</v>
      </c>
      <c r="L11" s="34">
        <f t="shared" si="0"/>
        <v>59.403960938790036</v>
      </c>
      <c r="M11" s="33">
        <v>12.17883503954187</v>
      </c>
    </row>
    <row r="12" spans="1:13" ht="12.75">
      <c r="A12" s="32">
        <v>8</v>
      </c>
      <c r="B12" s="42" t="s">
        <v>215</v>
      </c>
      <c r="C12" s="42" t="s">
        <v>216</v>
      </c>
      <c r="D12" s="34">
        <v>3948.7218999999996</v>
      </c>
      <c r="E12" s="34">
        <v>20.79</v>
      </c>
      <c r="F12" s="34">
        <v>3969.5118999999995</v>
      </c>
      <c r="G12" s="34">
        <v>396.95119000000005</v>
      </c>
      <c r="H12" s="34">
        <v>3572.5607099999993</v>
      </c>
      <c r="I12" s="43">
        <v>83.16</v>
      </c>
      <c r="J12" s="43">
        <v>0</v>
      </c>
      <c r="K12" s="31">
        <f t="shared" si="1"/>
        <v>83.16</v>
      </c>
      <c r="L12" s="34">
        <f t="shared" si="0"/>
        <v>3489.4007099999994</v>
      </c>
      <c r="M12" s="33">
        <v>1.7936415178125953</v>
      </c>
    </row>
    <row r="13" spans="1:13" ht="12.75">
      <c r="A13" s="32">
        <v>9</v>
      </c>
      <c r="B13" s="42" t="s">
        <v>215</v>
      </c>
      <c r="C13" s="42" t="s">
        <v>217</v>
      </c>
      <c r="D13" s="34">
        <v>172.1148</v>
      </c>
      <c r="E13" s="34">
        <v>0</v>
      </c>
      <c r="F13" s="34">
        <v>172.1148</v>
      </c>
      <c r="G13" s="34">
        <v>17.21148</v>
      </c>
      <c r="H13" s="34">
        <v>154.90332</v>
      </c>
      <c r="I13" s="43">
        <v>0</v>
      </c>
      <c r="J13" s="43">
        <v>0</v>
      </c>
      <c r="K13" s="31">
        <f t="shared" si="1"/>
        <v>0</v>
      </c>
      <c r="L13" s="34">
        <f t="shared" si="0"/>
        <v>154.90332</v>
      </c>
      <c r="M13" s="33">
        <v>14.871620715829529</v>
      </c>
    </row>
    <row r="14" spans="1:13" ht="12.75">
      <c r="A14" s="32">
        <v>10</v>
      </c>
      <c r="B14" s="42" t="s">
        <v>215</v>
      </c>
      <c r="C14" s="42" t="s">
        <v>221</v>
      </c>
      <c r="D14" s="34">
        <v>4689.803800000001</v>
      </c>
      <c r="E14" s="34">
        <v>0</v>
      </c>
      <c r="F14" s="34">
        <v>4689.803800000001</v>
      </c>
      <c r="G14" s="34">
        <v>468.9803800000001</v>
      </c>
      <c r="H14" s="34">
        <v>4220.823420000001</v>
      </c>
      <c r="I14" s="43">
        <v>0</v>
      </c>
      <c r="J14" s="43">
        <v>0.29200000000000004</v>
      </c>
      <c r="K14" s="31">
        <f t="shared" si="1"/>
        <v>0.29200000000000004</v>
      </c>
      <c r="L14" s="34">
        <f t="shared" si="0"/>
        <v>4220.53142</v>
      </c>
      <c r="M14" s="33">
        <v>3.5247599100975155</v>
      </c>
    </row>
    <row r="15" spans="1:13" ht="12.75" customHeight="1">
      <c r="A15" s="32">
        <v>11</v>
      </c>
      <c r="B15" s="42" t="s">
        <v>215</v>
      </c>
      <c r="C15" s="42" t="s">
        <v>222</v>
      </c>
      <c r="D15" s="34">
        <v>804.5004000000001</v>
      </c>
      <c r="E15" s="34">
        <v>0</v>
      </c>
      <c r="F15" s="34">
        <v>804.5004000000001</v>
      </c>
      <c r="G15" s="34">
        <v>80.45004000000002</v>
      </c>
      <c r="H15" s="34">
        <v>724.0503600000001</v>
      </c>
      <c r="I15" s="43">
        <v>0</v>
      </c>
      <c r="J15" s="43">
        <v>0</v>
      </c>
      <c r="K15" s="31">
        <f t="shared" si="1"/>
        <v>0</v>
      </c>
      <c r="L15" s="34">
        <f t="shared" si="0"/>
        <v>724.0503600000001</v>
      </c>
      <c r="M15" s="33">
        <v>0.6672648985058917</v>
      </c>
    </row>
    <row r="16" spans="1:13" ht="12.75">
      <c r="A16" s="32">
        <v>12</v>
      </c>
      <c r="B16" s="42" t="s">
        <v>243</v>
      </c>
      <c r="C16" s="42" t="s">
        <v>247</v>
      </c>
      <c r="D16" s="34">
        <v>633.092</v>
      </c>
      <c r="E16" s="34">
        <v>0.6519480000000001</v>
      </c>
      <c r="F16" s="34">
        <v>633.743948</v>
      </c>
      <c r="G16" s="34">
        <v>63.374394800000005</v>
      </c>
      <c r="H16" s="34">
        <v>570.3695532</v>
      </c>
      <c r="I16" s="43">
        <v>51.589242000000006</v>
      </c>
      <c r="J16" s="43">
        <v>17.875125</v>
      </c>
      <c r="K16" s="31">
        <f t="shared" si="1"/>
        <v>69.46436700000001</v>
      </c>
      <c r="L16" s="34">
        <f t="shared" si="0"/>
        <v>500.9051862</v>
      </c>
      <c r="M16" s="33">
        <v>2.3165720713161346</v>
      </c>
    </row>
    <row r="17" spans="1:13" ht="12.75">
      <c r="A17" s="32">
        <v>13</v>
      </c>
      <c r="B17" s="42" t="s">
        <v>243</v>
      </c>
      <c r="C17" s="42" t="s">
        <v>250</v>
      </c>
      <c r="D17" s="34">
        <v>979.17744</v>
      </c>
      <c r="E17" s="34">
        <v>0.09999600000000002</v>
      </c>
      <c r="F17" s="34">
        <v>979.2774360000001</v>
      </c>
      <c r="G17" s="34">
        <v>97.92774360000001</v>
      </c>
      <c r="H17" s="34">
        <v>881.3496924000001</v>
      </c>
      <c r="I17" s="43">
        <v>7.887983999999999</v>
      </c>
      <c r="J17" s="43">
        <v>7.92027</v>
      </c>
      <c r="K17" s="31">
        <f t="shared" si="1"/>
        <v>15.808254</v>
      </c>
      <c r="L17" s="34">
        <f t="shared" si="0"/>
        <v>865.5414384000001</v>
      </c>
      <c r="M17" s="33">
        <v>3.5554386221580208</v>
      </c>
    </row>
    <row r="18" spans="1:13" ht="12.75">
      <c r="A18" s="32">
        <v>14</v>
      </c>
      <c r="B18" s="42" t="s">
        <v>243</v>
      </c>
      <c r="C18" s="42" t="s">
        <v>73</v>
      </c>
      <c r="D18" s="34">
        <v>807.32268</v>
      </c>
      <c r="E18" s="34">
        <v>7.4000140755265615</v>
      </c>
      <c r="F18" s="34">
        <v>814.7226940755265</v>
      </c>
      <c r="G18" s="34">
        <v>81.47226940755266</v>
      </c>
      <c r="H18" s="34">
        <v>733.2504246679739</v>
      </c>
      <c r="I18" s="43">
        <v>80.37959223351352</v>
      </c>
      <c r="J18" s="43">
        <v>28.666629820316867</v>
      </c>
      <c r="K18" s="31">
        <f t="shared" si="1"/>
        <v>109.04622205383039</v>
      </c>
      <c r="L18" s="34">
        <f t="shared" si="0"/>
        <v>624.2042026141435</v>
      </c>
      <c r="M18" s="33">
        <v>0.5168840838863363</v>
      </c>
    </row>
    <row r="19" spans="1:13" ht="12.75">
      <c r="A19" s="32">
        <v>15</v>
      </c>
      <c r="B19" s="42" t="s">
        <v>243</v>
      </c>
      <c r="C19" s="42" t="s">
        <v>251</v>
      </c>
      <c r="D19" s="34">
        <v>1885.65882</v>
      </c>
      <c r="E19" s="34">
        <v>26.25481992447344</v>
      </c>
      <c r="F19" s="34">
        <v>1911.9136399244735</v>
      </c>
      <c r="G19" s="34">
        <v>191.19136399244735</v>
      </c>
      <c r="H19" s="34">
        <v>1720.7222759320262</v>
      </c>
      <c r="I19" s="43">
        <v>51.52898376648648</v>
      </c>
      <c r="J19" s="43">
        <v>9.12234517968313</v>
      </c>
      <c r="K19" s="31">
        <f t="shared" si="1"/>
        <v>60.65132894616961</v>
      </c>
      <c r="L19" s="34">
        <f t="shared" si="0"/>
        <v>1660.0709469858566</v>
      </c>
      <c r="M19" s="33">
        <v>6.4382750980150085</v>
      </c>
    </row>
    <row r="20" spans="1:12" ht="12.75">
      <c r="A20" s="32">
        <v>16</v>
      </c>
      <c r="B20" s="42" t="s">
        <v>88</v>
      </c>
      <c r="C20" s="42" t="s">
        <v>88</v>
      </c>
      <c r="D20" s="34">
        <v>2283.5506400000004</v>
      </c>
      <c r="E20" s="34">
        <v>8.105247855031386</v>
      </c>
      <c r="F20" s="34">
        <v>2291.6558878550313</v>
      </c>
      <c r="G20" s="34">
        <v>229.16558878550316</v>
      </c>
      <c r="H20" s="34">
        <v>2062.490299069528</v>
      </c>
      <c r="I20" s="43">
        <v>0</v>
      </c>
      <c r="J20" s="43">
        <v>13.762273800780148</v>
      </c>
      <c r="K20" s="31">
        <f t="shared" si="1"/>
        <v>13.762273800780148</v>
      </c>
      <c r="L20" s="34">
        <f t="shared" si="0"/>
        <v>2048.728025268748</v>
      </c>
    </row>
    <row r="21" spans="1:12" ht="12.75">
      <c r="A21" s="32">
        <v>17</v>
      </c>
      <c r="B21" s="42" t="s">
        <v>88</v>
      </c>
      <c r="C21" s="42" t="s">
        <v>256</v>
      </c>
      <c r="D21" s="34">
        <v>1729.41344</v>
      </c>
      <c r="E21" s="34">
        <v>7.057235330267538</v>
      </c>
      <c r="F21" s="34">
        <v>1736.4706753302676</v>
      </c>
      <c r="G21" s="34">
        <v>173.64706753302676</v>
      </c>
      <c r="H21" s="34">
        <v>1562.8236077972408</v>
      </c>
      <c r="I21" s="43">
        <v>0</v>
      </c>
      <c r="J21" s="43">
        <v>36.20393522216609</v>
      </c>
      <c r="K21" s="31">
        <f t="shared" si="1"/>
        <v>36.20393522216609</v>
      </c>
      <c r="L21" s="34">
        <f t="shared" si="0"/>
        <v>1526.6196725750747</v>
      </c>
    </row>
    <row r="22" spans="1:12" ht="12.75">
      <c r="A22" s="32">
        <v>18</v>
      </c>
      <c r="B22" s="42" t="s">
        <v>88</v>
      </c>
      <c r="C22" s="42" t="s">
        <v>257</v>
      </c>
      <c r="D22" s="34">
        <v>329.53728</v>
      </c>
      <c r="E22" s="34">
        <v>0.5627411911918705</v>
      </c>
      <c r="F22" s="34">
        <v>330.1000211911919</v>
      </c>
      <c r="G22" s="34">
        <v>33.01000211911919</v>
      </c>
      <c r="H22" s="34">
        <v>297.0900190720727</v>
      </c>
      <c r="I22" s="43">
        <v>0</v>
      </c>
      <c r="J22" s="43">
        <v>10.562853280665102</v>
      </c>
      <c r="K22" s="31">
        <f t="shared" si="1"/>
        <v>10.562853280665102</v>
      </c>
      <c r="L22" s="34">
        <f t="shared" si="0"/>
        <v>286.52716579140764</v>
      </c>
    </row>
    <row r="23" spans="1:12" ht="12.75">
      <c r="A23" s="32">
        <v>19</v>
      </c>
      <c r="B23" s="42" t="s">
        <v>88</v>
      </c>
      <c r="C23" s="42" t="s">
        <v>258</v>
      </c>
      <c r="D23" s="34">
        <v>182.36</v>
      </c>
      <c r="E23" s="34">
        <v>1.1998956235092066</v>
      </c>
      <c r="F23" s="34">
        <v>183.55989562350922</v>
      </c>
      <c r="G23" s="34">
        <v>18.35598956235092</v>
      </c>
      <c r="H23" s="34">
        <v>165.2039060611583</v>
      </c>
      <c r="I23" s="43">
        <v>0</v>
      </c>
      <c r="J23" s="43">
        <v>0.8539126963886617</v>
      </c>
      <c r="K23" s="31">
        <f t="shared" si="1"/>
        <v>0.8539126963886617</v>
      </c>
      <c r="L23" s="34">
        <f t="shared" si="0"/>
        <v>164.34999336476963</v>
      </c>
    </row>
    <row r="24" spans="1:12" ht="12.75">
      <c r="A24" s="32">
        <v>20</v>
      </c>
      <c r="B24" s="42" t="s">
        <v>88</v>
      </c>
      <c r="C24" s="42" t="s">
        <v>260</v>
      </c>
      <c r="D24" s="34">
        <v>88.78232</v>
      </c>
      <c r="E24" s="34">
        <v>0</v>
      </c>
      <c r="F24" s="34">
        <v>88.78232</v>
      </c>
      <c r="G24" s="34">
        <v>8.878232</v>
      </c>
      <c r="H24" s="34">
        <v>79.904088</v>
      </c>
      <c r="I24" s="43">
        <v>0</v>
      </c>
      <c r="J24" s="43">
        <v>5.144444999999999</v>
      </c>
      <c r="K24" s="31">
        <f t="shared" si="1"/>
        <v>5.144444999999999</v>
      </c>
      <c r="L24" s="34">
        <f t="shared" si="0"/>
        <v>74.759643</v>
      </c>
    </row>
    <row r="25" spans="1:12" ht="12.75">
      <c r="A25" s="35"/>
      <c r="B25" s="35"/>
      <c r="C25" s="36" t="s">
        <v>377</v>
      </c>
      <c r="D25" s="37">
        <f>SUM(D5:D24)</f>
        <v>20672.70100312</v>
      </c>
      <c r="E25" s="37">
        <f aca="true" t="shared" si="2" ref="E25:L25">SUM(E5:E24)</f>
        <v>1185.1176440904712</v>
      </c>
      <c r="F25" s="37">
        <f t="shared" si="2"/>
        <v>21857.818647210468</v>
      </c>
      <c r="G25" s="37">
        <f t="shared" si="2"/>
        <v>2185.781864721047</v>
      </c>
      <c r="H25" s="37">
        <f t="shared" si="2"/>
        <v>19672.03678248942</v>
      </c>
      <c r="I25" s="37">
        <f t="shared" si="2"/>
        <v>2134.197802</v>
      </c>
      <c r="J25" s="37">
        <f t="shared" si="2"/>
        <v>270.22529</v>
      </c>
      <c r="K25" s="37">
        <f t="shared" si="2"/>
        <v>2404.4230919999995</v>
      </c>
      <c r="L25" s="37">
        <f t="shared" si="2"/>
        <v>17267.613690489423</v>
      </c>
    </row>
    <row r="26" spans="1:12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>
      <c r="A27" s="44"/>
      <c r="B27" s="44"/>
      <c r="C27" s="36" t="s">
        <v>389</v>
      </c>
      <c r="D27" s="45">
        <f>D25/100000</f>
        <v>0.2067270100312</v>
      </c>
      <c r="E27" s="45">
        <f aca="true" t="shared" si="3" ref="E27:L27">E25/100000</f>
        <v>0.011851176440904712</v>
      </c>
      <c r="F27" s="45">
        <f t="shared" si="3"/>
        <v>0.21857818647210467</v>
      </c>
      <c r="G27" s="45">
        <f t="shared" si="3"/>
        <v>0.02185781864721047</v>
      </c>
      <c r="H27" s="45">
        <f t="shared" si="3"/>
        <v>0.1967203678248942</v>
      </c>
      <c r="I27" s="45">
        <f t="shared" si="3"/>
        <v>0.021341978020000003</v>
      </c>
      <c r="J27" s="45">
        <f t="shared" si="3"/>
        <v>0.0027022529</v>
      </c>
      <c r="K27" s="45">
        <f t="shared" si="3"/>
        <v>0.024044230919999996</v>
      </c>
      <c r="L27" s="45">
        <f t="shared" si="3"/>
        <v>0.17267613690489422</v>
      </c>
    </row>
  </sheetData>
  <sheetProtection/>
  <printOptions/>
  <pageMargins left="1.18" right="0.75" top="1.0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</dc:creator>
  <cp:keywords/>
  <dc:description/>
  <cp:lastModifiedBy>AMITA</cp:lastModifiedBy>
  <cp:lastPrinted>2011-08-07T16:40:53Z</cp:lastPrinted>
  <dcterms:created xsi:type="dcterms:W3CDTF">2004-12-30T06:25:58Z</dcterms:created>
  <dcterms:modified xsi:type="dcterms:W3CDTF">2011-08-07T16:41:34Z</dcterms:modified>
  <cp:category/>
  <cp:version/>
  <cp:contentType/>
  <cp:contentStatus/>
</cp:coreProperties>
</file>